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7400" windowHeight="10065" activeTab="0"/>
  </bookViews>
  <sheets>
    <sheet name="0" sheetId="1" r:id="rId1"/>
  </sheets>
  <definedNames/>
  <calcPr fullCalcOnLoad="1"/>
</workbook>
</file>

<file path=xl/comments1.xml><?xml version="1.0" encoding="utf-8"?>
<comments xmlns="http://schemas.openxmlformats.org/spreadsheetml/2006/main">
  <authors>
    <author>Новик</author>
  </authors>
  <commentList>
    <comment ref="V30" authorId="0">
      <text>
        <r>
          <rPr>
            <b/>
            <sz val="9"/>
            <rFont val="Tahoma"/>
            <family val="2"/>
          </rPr>
          <t>-5 Киргизстан</t>
        </r>
        <r>
          <rPr>
            <sz val="9"/>
            <rFont val="Tahoma"/>
            <family val="2"/>
          </rPr>
          <t xml:space="preserve">
работа списана с прошлогодней (см. Ибраимов)!!!
</t>
        </r>
        <r>
          <rPr>
            <b/>
            <sz val="9"/>
            <rFont val="Tahoma"/>
            <family val="2"/>
          </rPr>
          <t>+5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Новая Зеландия
+5 Вьетнам</t>
        </r>
      </text>
    </comment>
    <comment ref="K22" authorId="0">
      <text>
        <r>
          <rPr>
            <b/>
            <sz val="9"/>
            <rFont val="Tahoma"/>
            <family val="2"/>
          </rPr>
          <t>-1</t>
        </r>
        <r>
          <rPr>
            <sz val="9"/>
            <rFont val="Tahoma"/>
            <family val="2"/>
          </rPr>
          <t xml:space="preserve">
списывал
</t>
        </r>
        <r>
          <rPr>
            <b/>
            <sz val="9"/>
            <rFont val="Tahoma"/>
            <family val="2"/>
          </rPr>
          <t>+1</t>
        </r>
      </text>
    </comment>
    <comment ref="V24" authorId="0">
      <text>
        <r>
          <rPr>
            <b/>
            <sz val="9"/>
            <rFont val="Tahoma"/>
            <family val="2"/>
          </rPr>
          <t>Румыния</t>
        </r>
        <r>
          <rPr>
            <sz val="9"/>
            <rFont val="Tahoma"/>
            <family val="2"/>
          </rPr>
          <t xml:space="preserve">
таблица должна быть распечата в цвете</t>
        </r>
      </text>
    </comment>
    <comment ref="M12" authorId="0">
      <text>
        <r>
          <rPr>
            <b/>
            <sz val="9"/>
            <rFont val="Tahoma"/>
            <family val="0"/>
          </rPr>
          <t>1,5-1=0,5</t>
        </r>
        <r>
          <rPr>
            <sz val="9"/>
            <rFont val="Tahoma"/>
            <family val="0"/>
          </rPr>
          <t xml:space="preserve">
сканер чужой работы</t>
        </r>
      </text>
    </comment>
    <comment ref="V11" authorId="0">
      <text>
        <r>
          <rPr>
            <b/>
            <sz val="9"/>
            <rFont val="Tahoma"/>
            <family val="2"/>
          </rPr>
          <t>Чехия</t>
        </r>
        <r>
          <rPr>
            <sz val="9"/>
            <rFont val="Tahoma"/>
            <family val="2"/>
          </rPr>
          <t xml:space="preserve">
фото не соответсвуют требованиям - многие из них маленького размера</t>
        </r>
      </text>
    </comment>
    <comment ref="V25" authorId="0">
      <text>
        <r>
          <rPr>
            <b/>
            <sz val="9"/>
            <rFont val="Tahoma"/>
            <family val="0"/>
          </rPr>
          <t>Мальта</t>
        </r>
        <r>
          <rPr>
            <sz val="9"/>
            <rFont val="Tahoma"/>
            <family val="0"/>
          </rPr>
          <t xml:space="preserve">
нет фото с описанием</t>
        </r>
      </text>
    </comment>
    <comment ref="AM27" authorId="0">
      <text>
        <r>
          <rPr>
            <b/>
            <sz val="9"/>
            <rFont val="Tahoma"/>
            <family val="0"/>
          </rPr>
          <t>Вандалы</t>
        </r>
        <r>
          <rPr>
            <sz val="9"/>
            <rFont val="Tahoma"/>
            <family val="0"/>
          </rPr>
          <t xml:space="preserve">
вместо этногенеза история</t>
        </r>
      </text>
    </comment>
    <comment ref="AN16" authorId="0">
      <text>
        <r>
          <rPr>
            <b/>
            <sz val="9"/>
            <rFont val="Tahoma"/>
            <family val="2"/>
          </rPr>
          <t>нет текста (введение, 1 и 2 главы, заключение</t>
        </r>
      </text>
    </comment>
    <comment ref="V17" authorId="0">
      <text>
        <r>
          <rPr>
            <b/>
            <sz val="9"/>
            <rFont val="Tahoma"/>
            <family val="0"/>
          </rPr>
          <t>Канада</t>
        </r>
        <r>
          <rPr>
            <sz val="9"/>
            <rFont val="Tahoma"/>
            <family val="0"/>
          </rPr>
          <t xml:space="preserve">
нет фото с описанием на диске
нет страницы 1 в электронном виде</t>
        </r>
      </text>
    </comment>
    <comment ref="AM38" authorId="0">
      <text>
        <r>
          <rPr>
            <b/>
            <sz val="9"/>
            <rFont val="Tahoma"/>
            <family val="0"/>
          </rPr>
          <t>Чеченцы</t>
        </r>
        <r>
          <rPr>
            <sz val="9"/>
            <rFont val="Tahoma"/>
            <family val="0"/>
          </rPr>
          <t xml:space="preserve">
в таблице - история, а не описание фаз этногенеза</t>
        </r>
      </text>
    </comment>
    <comment ref="AN18" authorId="0">
      <text>
        <r>
          <rPr>
            <b/>
            <sz val="9"/>
            <rFont val="Tahoma"/>
            <family val="0"/>
          </rPr>
          <t>нет в электронном виде</t>
        </r>
        <r>
          <rPr>
            <sz val="9"/>
            <rFont val="Tahoma"/>
            <family val="0"/>
          </rPr>
          <t xml:space="preserve">
</t>
        </r>
      </text>
    </comment>
    <comment ref="V32" authorId="0">
      <text>
        <r>
          <rPr>
            <b/>
            <sz val="9"/>
            <rFont val="Tahoma"/>
            <family val="0"/>
          </rPr>
          <t>ОАЭ</t>
        </r>
        <r>
          <rPr>
            <sz val="9"/>
            <rFont val="Tahoma"/>
            <family val="0"/>
          </rPr>
          <t xml:space="preserve">
1. нет страницы 1 таблицы в электронном виде
2. фото без описания, многие не соответсвуют требованиям</t>
        </r>
      </text>
    </comment>
    <comment ref="V18" authorId="0">
      <text>
        <r>
          <rPr>
            <b/>
            <sz val="9"/>
            <rFont val="Tahoma"/>
            <family val="0"/>
          </rPr>
          <t>Колумбия</t>
        </r>
        <r>
          <rPr>
            <sz val="9"/>
            <rFont val="Tahoma"/>
            <family val="0"/>
          </rPr>
          <t xml:space="preserve">
нет в электронном виде страницы 1 таблицы, нет фото с описанием</t>
        </r>
      </text>
    </comment>
    <comment ref="AM18" authorId="0">
      <text>
        <r>
          <rPr>
            <b/>
            <sz val="9"/>
            <rFont val="Tahoma"/>
            <family val="0"/>
          </rPr>
          <t>Этнос?</t>
        </r>
        <r>
          <rPr>
            <sz val="9"/>
            <rFont val="Tahoma"/>
            <family val="0"/>
          </rPr>
          <t xml:space="preserve">
Нет в электронном виде, нет таблицы 1</t>
        </r>
      </text>
    </comment>
    <comment ref="AM32" authorId="0">
      <text>
        <r>
          <rPr>
            <b/>
            <sz val="9"/>
            <rFont val="Tahoma"/>
            <family val="0"/>
          </rPr>
          <t>Индейцы</t>
        </r>
        <r>
          <rPr>
            <sz val="9"/>
            <rFont val="Tahoma"/>
            <family val="0"/>
          </rPr>
          <t xml:space="preserve">
нет в элеткронном виде</t>
        </r>
      </text>
    </comment>
    <comment ref="V27" authorId="0">
      <text>
        <r>
          <rPr>
            <b/>
            <sz val="9"/>
            <rFont val="Tahoma"/>
            <family val="0"/>
          </rPr>
          <t>Испания</t>
        </r>
        <r>
          <rPr>
            <sz val="9"/>
            <rFont val="Tahoma"/>
            <family val="0"/>
          </rPr>
          <t xml:space="preserve">
нет в распечатанной таблицы
нет фото с описанием на диске</t>
        </r>
      </text>
    </comment>
  </commentList>
</comments>
</file>

<file path=xl/sharedStrings.xml><?xml version="1.0" encoding="utf-8"?>
<sst xmlns="http://schemas.openxmlformats.org/spreadsheetml/2006/main" count="126" uniqueCount="89">
  <si>
    <t>семинары</t>
  </si>
  <si>
    <t>тест</t>
  </si>
  <si>
    <t>преподаватель</t>
  </si>
  <si>
    <t>БАЛЛЫ</t>
  </si>
  <si>
    <t>итог</t>
  </si>
  <si>
    <t>Максимальный балл</t>
  </si>
  <si>
    <t>min</t>
  </si>
  <si>
    <t>max</t>
  </si>
  <si>
    <t>з</t>
  </si>
  <si>
    <t>с</t>
  </si>
  <si>
    <t>№1</t>
  </si>
  <si>
    <t>№6</t>
  </si>
  <si>
    <t>№7</t>
  </si>
  <si>
    <t>№8</t>
  </si>
  <si>
    <t>№9</t>
  </si>
  <si>
    <t>№10</t>
  </si>
  <si>
    <t>№12</t>
  </si>
  <si>
    <t>раб</t>
  </si>
  <si>
    <t>"5"</t>
  </si>
  <si>
    <t>"4"</t>
  </si>
  <si>
    <t>экз</t>
  </si>
  <si>
    <t>"3"</t>
  </si>
  <si>
    <t>февраль</t>
  </si>
  <si>
    <t>март</t>
  </si>
  <si>
    <t>апрель</t>
  </si>
  <si>
    <t>май</t>
  </si>
  <si>
    <t>выб</t>
  </si>
  <si>
    <t>преп</t>
  </si>
  <si>
    <t>гр</t>
  </si>
  <si>
    <t>№</t>
  </si>
  <si>
    <t>Геогр как наука</t>
  </si>
  <si>
    <t>№11</t>
  </si>
  <si>
    <t>геополитик</t>
  </si>
  <si>
    <t>природн ресур</t>
  </si>
  <si>
    <t>насел демограф</t>
  </si>
  <si>
    <t>Россия</t>
  </si>
  <si>
    <t>Европа</t>
  </si>
  <si>
    <t>этнос религии</t>
  </si>
  <si>
    <t>США</t>
  </si>
  <si>
    <t>Лат. Амер</t>
  </si>
  <si>
    <t>Азия</t>
  </si>
  <si>
    <t>к.г.н. Новик Алексей Николаевич</t>
  </si>
  <si>
    <t>№2</t>
  </si>
  <si>
    <t>Африка, Австралия</t>
  </si>
  <si>
    <t>№3</t>
  </si>
  <si>
    <t>Полит карта 2</t>
  </si>
  <si>
    <t>Полит карта 1</t>
  </si>
  <si>
    <t>Типы стран 2</t>
  </si>
  <si>
    <t>№4</t>
  </si>
  <si>
    <t>№5</t>
  </si>
  <si>
    <t>июнь</t>
  </si>
  <si>
    <t>Типы стран 1</t>
  </si>
  <si>
    <t>ЭЭ-64,67,68</t>
  </si>
  <si>
    <t>Герасименко Юлия Владимировна</t>
  </si>
  <si>
    <t>Жарова Мария Викторовна</t>
  </si>
  <si>
    <t>Ковалевич Дмитрий Владимирович</t>
  </si>
  <si>
    <t>Лазырин Михаил Сергеевич</t>
  </si>
  <si>
    <t>Попова Алёна Сергеевна</t>
  </si>
  <si>
    <t>Ушанов Степан Андреевич</t>
  </si>
  <si>
    <t>Францев Евгений Олегович</t>
  </si>
  <si>
    <t>Хачумян Арнела Юрьевна</t>
  </si>
  <si>
    <t>Цагарейшвили Александр Никович</t>
  </si>
  <si>
    <t>Атабеков Атабек Рустамович</t>
  </si>
  <si>
    <t>Деменчук Игорь Валентинович</t>
  </si>
  <si>
    <t>Койка Кристиан Анатольевич</t>
  </si>
  <si>
    <t>Назимов Александр Владиславович</t>
  </si>
  <si>
    <t>Храмеева Дарья Вячеславовна</t>
  </si>
  <si>
    <t>Чигрин Сергей Сергеевич</t>
  </si>
  <si>
    <t>Абдиганиев Абай Тлегенович</t>
  </si>
  <si>
    <t>Артемьева Светлана Михайловна</t>
  </si>
  <si>
    <t>Болотбекова Бермет Болотбековна</t>
  </si>
  <si>
    <t>Глушко Мария Анатольевна</t>
  </si>
  <si>
    <t>Демиркылыч Дмитрий Актанович</t>
  </si>
  <si>
    <t>Дьячкова Ольга Вячеславовна</t>
  </si>
  <si>
    <t>Павленко Георгий Николаевич</t>
  </si>
  <si>
    <t>Цвентарная Наталья Вадимовна</t>
  </si>
  <si>
    <t>Шинкевич Виктория Сергеевна</t>
  </si>
  <si>
    <t>Сáрма Анастасия Олеговна</t>
  </si>
  <si>
    <t>Пѝвень Мария Александровна</t>
  </si>
  <si>
    <t>Увальжанова Лаура Альметовна</t>
  </si>
  <si>
    <t>Каракушѝкова Самал Ержановна</t>
  </si>
  <si>
    <t>Бáмбышева Аюна Аркадьевна</t>
  </si>
  <si>
    <t>Городнáя Кристина Вячеславовна</t>
  </si>
  <si>
    <t>Надёжкин Игорь Николаевич</t>
  </si>
  <si>
    <t>твор</t>
  </si>
  <si>
    <t>реф</t>
  </si>
  <si>
    <t>13-14</t>
  </si>
  <si>
    <t>ФИО/№ темы практикума</t>
  </si>
  <si>
    <t>на июнь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</si>
</sst>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&quot;р.&quot;"/>
    <numFmt numFmtId="177" formatCode="#,##0.0"/>
    <numFmt numFmtId="178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0"/>
    </font>
    <font>
      <b/>
      <sz val="16"/>
      <color indexed="8"/>
      <name val="Calibri"/>
      <family val="0"/>
    </font>
    <font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8"/>
      <name val="Arial Cyr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" fontId="3" fillId="0" borderId="10" xfId="0" applyNumberFormat="1" applyFont="1" applyFill="1" applyBorder="1" applyAlignment="1">
      <alignment horizontal="center" vertical="center"/>
    </xf>
    <xf numFmtId="16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3" fillId="34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16" fontId="3" fillId="0" borderId="14" xfId="0" applyNumberFormat="1" applyFont="1" applyFill="1" applyBorder="1" applyAlignment="1">
      <alignment horizontal="center" vertical="center"/>
    </xf>
    <xf numFmtId="16" fontId="3" fillId="0" borderId="13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left" vertical="top" wrapText="1"/>
    </xf>
    <xf numFmtId="0" fontId="3" fillId="36" borderId="15" xfId="0" applyFont="1" applyFill="1" applyBorder="1" applyAlignment="1">
      <alignment horizontal="left"/>
    </xf>
    <xf numFmtId="0" fontId="3" fillId="36" borderId="16" xfId="0" applyFont="1" applyFill="1" applyBorder="1" applyAlignment="1">
      <alignment horizontal="left" vertical="top" wrapText="1"/>
    </xf>
    <xf numFmtId="16" fontId="3" fillId="36" borderId="15" xfId="0" applyNumberFormat="1" applyFont="1" applyFill="1" applyBorder="1" applyAlignment="1">
      <alignment horizontal="left" vertical="center"/>
    </xf>
    <xf numFmtId="0" fontId="3" fillId="36" borderId="16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left"/>
    </xf>
    <xf numFmtId="0" fontId="3" fillId="36" borderId="17" xfId="0" applyFont="1" applyFill="1" applyBorder="1" applyAlignment="1">
      <alignment horizontal="left"/>
    </xf>
    <xf numFmtId="0" fontId="3" fillId="0" borderId="18" xfId="0" applyNumberFormat="1" applyFont="1" applyFill="1" applyBorder="1" applyAlignment="1">
      <alignment horizontal="center" vertical="center"/>
    </xf>
    <xf numFmtId="16" fontId="3" fillId="0" borderId="19" xfId="0" applyNumberFormat="1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5" fillId="0" borderId="0" xfId="0" applyNumberFormat="1" applyFont="1" applyBorder="1" applyAlignment="1">
      <alignment vertical="center"/>
    </xf>
    <xf numFmtId="0" fontId="3" fillId="0" borderId="22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16" fontId="3" fillId="0" borderId="28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77" fontId="4" fillId="37" borderId="0" xfId="0" applyNumberFormat="1" applyFont="1" applyFill="1" applyBorder="1" applyAlignment="1">
      <alignment horizontal="center" vertical="center" wrapText="1"/>
    </xf>
    <xf numFmtId="16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16" fontId="3" fillId="0" borderId="11" xfId="0" applyNumberFormat="1" applyFont="1" applyFill="1" applyBorder="1" applyAlignment="1">
      <alignment horizontal="center" vertical="center"/>
    </xf>
    <xf numFmtId="16" fontId="3" fillId="36" borderId="3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38" borderId="10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 vertical="center"/>
    </xf>
    <xf numFmtId="16" fontId="3" fillId="0" borderId="23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49" fillId="0" borderId="10" xfId="0" applyFont="1" applyBorder="1" applyAlignment="1">
      <alignment wrapText="1"/>
    </xf>
    <xf numFmtId="0" fontId="4" fillId="39" borderId="10" xfId="0" applyFont="1" applyFill="1" applyBorder="1" applyAlignment="1">
      <alignment horizontal="center"/>
    </xf>
    <xf numFmtId="0" fontId="3" fillId="40" borderId="21" xfId="0" applyFont="1" applyFill="1" applyBorder="1" applyAlignment="1">
      <alignment horizontal="center"/>
    </xf>
    <xf numFmtId="0" fontId="3" fillId="40" borderId="14" xfId="0" applyFont="1" applyFill="1" applyBorder="1" applyAlignment="1">
      <alignment horizontal="center"/>
    </xf>
    <xf numFmtId="0" fontId="3" fillId="40" borderId="28" xfId="0" applyFont="1" applyFill="1" applyBorder="1" applyAlignment="1">
      <alignment horizontal="center"/>
    </xf>
    <xf numFmtId="0" fontId="3" fillId="40" borderId="35" xfId="0" applyFont="1" applyFill="1" applyBorder="1" applyAlignment="1">
      <alignment horizontal="center"/>
    </xf>
    <xf numFmtId="0" fontId="3" fillId="40" borderId="36" xfId="0" applyFont="1" applyFill="1" applyBorder="1" applyAlignment="1">
      <alignment horizontal="center"/>
    </xf>
    <xf numFmtId="0" fontId="3" fillId="41" borderId="28" xfId="0" applyFont="1" applyFill="1" applyBorder="1" applyAlignment="1">
      <alignment horizontal="center"/>
    </xf>
    <xf numFmtId="0" fontId="3" fillId="41" borderId="14" xfId="0" applyFont="1" applyFill="1" applyBorder="1" applyAlignment="1">
      <alignment horizontal="center"/>
    </xf>
    <xf numFmtId="0" fontId="3" fillId="40" borderId="28" xfId="0" applyNumberFormat="1" applyFont="1" applyFill="1" applyBorder="1" applyAlignment="1">
      <alignment horizontal="center" vertical="center"/>
    </xf>
    <xf numFmtId="0" fontId="3" fillId="40" borderId="30" xfId="0" applyNumberFormat="1" applyFont="1" applyFill="1" applyBorder="1" applyAlignment="1">
      <alignment horizontal="center" vertical="center"/>
    </xf>
    <xf numFmtId="0" fontId="3" fillId="40" borderId="12" xfId="0" applyFont="1" applyFill="1" applyBorder="1" applyAlignment="1">
      <alignment horizontal="center"/>
    </xf>
    <xf numFmtId="0" fontId="4" fillId="39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3" fillId="40" borderId="2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center"/>
    </xf>
    <xf numFmtId="0" fontId="49" fillId="40" borderId="10" xfId="0" applyFont="1" applyFill="1" applyBorder="1" applyAlignment="1">
      <alignment wrapText="1"/>
    </xf>
    <xf numFmtId="0" fontId="3" fillId="40" borderId="30" xfId="0" applyFont="1" applyFill="1" applyBorder="1" applyAlignment="1">
      <alignment horizontal="center"/>
    </xf>
    <xf numFmtId="0" fontId="3" fillId="41" borderId="12" xfId="0" applyFont="1" applyFill="1" applyBorder="1" applyAlignment="1">
      <alignment horizontal="center"/>
    </xf>
    <xf numFmtId="0" fontId="3" fillId="40" borderId="22" xfId="0" applyFont="1" applyFill="1" applyBorder="1" applyAlignment="1">
      <alignment horizontal="center"/>
    </xf>
    <xf numFmtId="0" fontId="3" fillId="40" borderId="10" xfId="0" applyNumberFormat="1" applyFont="1" applyFill="1" applyBorder="1" applyAlignment="1">
      <alignment horizontal="center"/>
    </xf>
    <xf numFmtId="0" fontId="3" fillId="40" borderId="15" xfId="0" applyNumberFormat="1" applyFont="1" applyFill="1" applyBorder="1" applyAlignment="1">
      <alignment horizontal="center" vertical="center"/>
    </xf>
    <xf numFmtId="0" fontId="3" fillId="40" borderId="24" xfId="0" applyFont="1" applyFill="1" applyBorder="1" applyAlignment="1">
      <alignment horizontal="center"/>
    </xf>
    <xf numFmtId="0" fontId="3" fillId="41" borderId="21" xfId="0" applyFont="1" applyFill="1" applyBorder="1" applyAlignment="1">
      <alignment horizontal="center"/>
    </xf>
    <xf numFmtId="0" fontId="4" fillId="42" borderId="15" xfId="0" applyFont="1" applyFill="1" applyBorder="1" applyAlignment="1">
      <alignment horizontal="center" vertical="center"/>
    </xf>
    <xf numFmtId="0" fontId="3" fillId="41" borderId="30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right"/>
    </xf>
    <xf numFmtId="0" fontId="49" fillId="0" borderId="10" xfId="0" applyFont="1" applyFill="1" applyBorder="1" applyAlignment="1">
      <alignment wrapText="1"/>
    </xf>
    <xf numFmtId="175" fontId="3" fillId="0" borderId="10" xfId="0" applyNumberFormat="1" applyFont="1" applyFill="1" applyBorder="1" applyAlignment="1">
      <alignment horizontal="center"/>
    </xf>
    <xf numFmtId="175" fontId="3" fillId="40" borderId="10" xfId="0" applyNumberFormat="1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3" fillId="41" borderId="33" xfId="0" applyFont="1" applyFill="1" applyBorder="1" applyAlignment="1">
      <alignment horizontal="center"/>
    </xf>
    <xf numFmtId="0" fontId="3" fillId="40" borderId="23" xfId="0" applyFont="1" applyFill="1" applyBorder="1" applyAlignment="1">
      <alignment horizontal="center"/>
    </xf>
    <xf numFmtId="0" fontId="3" fillId="40" borderId="13" xfId="0" applyFont="1" applyFill="1" applyBorder="1" applyAlignment="1">
      <alignment horizontal="center"/>
    </xf>
    <xf numFmtId="0" fontId="3" fillId="40" borderId="11" xfId="0" applyFont="1" applyFill="1" applyBorder="1" applyAlignment="1">
      <alignment horizontal="center"/>
    </xf>
    <xf numFmtId="0" fontId="3" fillId="42" borderId="12" xfId="0" applyFont="1" applyFill="1" applyBorder="1" applyAlignment="1">
      <alignment horizontal="center"/>
    </xf>
    <xf numFmtId="0" fontId="4" fillId="44" borderId="10" xfId="0" applyFont="1" applyFill="1" applyBorder="1" applyAlignment="1">
      <alignment horizontal="center"/>
    </xf>
    <xf numFmtId="0" fontId="3" fillId="40" borderId="10" xfId="0" applyFont="1" applyFill="1" applyBorder="1" applyAlignment="1">
      <alignment horizontal="center"/>
    </xf>
    <xf numFmtId="0" fontId="3" fillId="40" borderId="31" xfId="0" applyFont="1" applyFill="1" applyBorder="1" applyAlignment="1">
      <alignment horizontal="center"/>
    </xf>
    <xf numFmtId="0" fontId="3" fillId="40" borderId="2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40" borderId="39" xfId="0" applyFont="1" applyFill="1" applyBorder="1" applyAlignment="1">
      <alignment horizontal="center"/>
    </xf>
    <xf numFmtId="0" fontId="3" fillId="40" borderId="27" xfId="0" applyFont="1" applyFill="1" applyBorder="1" applyAlignment="1">
      <alignment horizontal="center"/>
    </xf>
    <xf numFmtId="0" fontId="3" fillId="40" borderId="11" xfId="0" applyNumberFormat="1" applyFont="1" applyFill="1" applyBorder="1" applyAlignment="1">
      <alignment horizontal="center" vertical="center"/>
    </xf>
    <xf numFmtId="0" fontId="3" fillId="40" borderId="13" xfId="0" applyNumberFormat="1" applyFont="1" applyFill="1" applyBorder="1" applyAlignment="1">
      <alignment horizontal="center" vertical="center"/>
    </xf>
    <xf numFmtId="0" fontId="3" fillId="40" borderId="31" xfId="0" applyNumberFormat="1" applyFont="1" applyFill="1" applyBorder="1" applyAlignment="1">
      <alignment horizontal="center" vertical="center"/>
    </xf>
    <xf numFmtId="0" fontId="3" fillId="40" borderId="29" xfId="0" applyNumberFormat="1" applyFont="1" applyFill="1" applyBorder="1" applyAlignment="1">
      <alignment horizontal="center" vertical="center"/>
    </xf>
    <xf numFmtId="0" fontId="3" fillId="40" borderId="12" xfId="0" applyNumberFormat="1" applyFont="1" applyFill="1" applyBorder="1" applyAlignment="1">
      <alignment horizontal="center" vertical="center"/>
    </xf>
    <xf numFmtId="0" fontId="3" fillId="40" borderId="15" xfId="0" applyFont="1" applyFill="1" applyBorder="1" applyAlignment="1">
      <alignment horizontal="center"/>
    </xf>
    <xf numFmtId="0" fontId="3" fillId="40" borderId="26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4" fontId="4" fillId="0" borderId="40" xfId="0" applyNumberFormat="1" applyFont="1" applyFill="1" applyBorder="1" applyAlignment="1">
      <alignment horizontal="center" vertical="center"/>
    </xf>
    <xf numFmtId="14" fontId="4" fillId="0" borderId="41" xfId="0" applyNumberFormat="1" applyFont="1" applyFill="1" applyBorder="1" applyAlignment="1">
      <alignment horizontal="center" vertical="center"/>
    </xf>
    <xf numFmtId="14" fontId="4" fillId="0" borderId="38" xfId="0" applyNumberFormat="1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36" borderId="48" xfId="0" applyFont="1" applyFill="1" applyBorder="1" applyAlignment="1">
      <alignment horizontal="center"/>
    </xf>
    <xf numFmtId="0" fontId="3" fillId="36" borderId="25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1" fontId="6" fillId="33" borderId="49" xfId="0" applyNumberFormat="1" applyFont="1" applyFill="1" applyBorder="1" applyAlignment="1">
      <alignment horizontal="center"/>
    </xf>
    <xf numFmtId="1" fontId="6" fillId="33" borderId="26" xfId="0" applyNumberFormat="1" applyFont="1" applyFill="1" applyBorder="1" applyAlignment="1">
      <alignment horizontal="center"/>
    </xf>
    <xf numFmtId="0" fontId="8" fillId="33" borderId="0" xfId="0" applyFont="1" applyFill="1" applyAlignment="1">
      <alignment horizontal="right"/>
    </xf>
    <xf numFmtId="0" fontId="8" fillId="33" borderId="45" xfId="0" applyFont="1" applyFill="1" applyBorder="1" applyAlignment="1">
      <alignment horizontal="right"/>
    </xf>
    <xf numFmtId="0" fontId="3" fillId="0" borderId="50" xfId="0" applyNumberFormat="1" applyFont="1" applyFill="1" applyBorder="1" applyAlignment="1">
      <alignment horizontal="center" vertical="center"/>
    </xf>
    <xf numFmtId="0" fontId="3" fillId="0" borderId="51" xfId="0" applyNumberFormat="1" applyFont="1" applyFill="1" applyBorder="1" applyAlignment="1">
      <alignment horizontal="center" vertical="center"/>
    </xf>
    <xf numFmtId="1" fontId="6" fillId="33" borderId="24" xfId="0" applyNumberFormat="1" applyFont="1" applyFill="1" applyBorder="1" applyAlignment="1">
      <alignment horizontal="center"/>
    </xf>
    <xf numFmtId="1" fontId="6" fillId="45" borderId="21" xfId="0" applyNumberFormat="1" applyFont="1" applyFill="1" applyBorder="1" applyAlignment="1">
      <alignment horizontal="center"/>
    </xf>
    <xf numFmtId="1" fontId="6" fillId="45" borderId="52" xfId="0" applyNumberFormat="1" applyFont="1" applyFill="1" applyBorder="1" applyAlignment="1">
      <alignment horizontal="center"/>
    </xf>
    <xf numFmtId="1" fontId="6" fillId="45" borderId="27" xfId="0" applyNumberFormat="1" applyFont="1" applyFill="1" applyBorder="1" applyAlignment="1">
      <alignment horizontal="center"/>
    </xf>
    <xf numFmtId="1" fontId="6" fillId="46" borderId="10" xfId="0" applyNumberFormat="1" applyFont="1" applyFill="1" applyBorder="1" applyAlignment="1">
      <alignment horizontal="center"/>
    </xf>
    <xf numFmtId="1" fontId="6" fillId="46" borderId="13" xfId="0" applyNumberFormat="1" applyFont="1" applyFill="1" applyBorder="1" applyAlignment="1">
      <alignment horizontal="center"/>
    </xf>
    <xf numFmtId="0" fontId="8" fillId="43" borderId="0" xfId="0" applyFont="1" applyFill="1" applyAlignment="1">
      <alignment horizontal="right"/>
    </xf>
    <xf numFmtId="0" fontId="8" fillId="43" borderId="0" xfId="0" applyFont="1" applyFill="1" applyBorder="1" applyAlignment="1">
      <alignment horizontal="right"/>
    </xf>
    <xf numFmtId="1" fontId="6" fillId="46" borderId="14" xfId="0" applyNumberFormat="1" applyFont="1" applyFill="1" applyBorder="1" applyAlignment="1">
      <alignment horizontal="center"/>
    </xf>
    <xf numFmtId="0" fontId="8" fillId="44" borderId="0" xfId="0" applyFont="1" applyFill="1" applyAlignment="1">
      <alignment horizontal="right"/>
    </xf>
    <xf numFmtId="0" fontId="8" fillId="44" borderId="0" xfId="0" applyFont="1" applyFill="1" applyBorder="1" applyAlignment="1">
      <alignment horizontal="right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6" fontId="3" fillId="36" borderId="48" xfId="0" applyNumberFormat="1" applyFont="1" applyFill="1" applyBorder="1" applyAlignment="1">
      <alignment horizontal="center" vertical="center"/>
    </xf>
    <xf numFmtId="16" fontId="3" fillId="36" borderId="25" xfId="0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5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16" fontId="3" fillId="36" borderId="37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228600</xdr:colOff>
      <xdr:row>41</xdr:row>
      <xdr:rowOff>47625</xdr:rowOff>
    </xdr:from>
    <xdr:to>
      <xdr:col>46</xdr:col>
      <xdr:colOff>200025</xdr:colOff>
      <xdr:row>47</xdr:row>
      <xdr:rowOff>28575</xdr:rowOff>
    </xdr:to>
    <xdr:sp>
      <xdr:nvSpPr>
        <xdr:cNvPr id="1" name="Прямоугольная выноска 1"/>
        <xdr:cNvSpPr>
          <a:spLocks/>
        </xdr:cNvSpPr>
      </xdr:nvSpPr>
      <xdr:spPr>
        <a:xfrm>
          <a:off x="12677775" y="7762875"/>
          <a:ext cx="2295525" cy="952500"/>
        </a:xfrm>
        <a:prstGeom prst="wedgeRectCallout">
          <a:avLst>
            <a:gd name="adj1" fmla="val -2907"/>
            <a:gd name="adj2" fmla="val -112287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Здесь вы видите свою</a:t>
          </a:r>
          <a:r>
            <a:rPr lang="en-US" cap="none" sz="1400" b="0" i="0" u="none" baseline="0">
              <a:solidFill>
                <a:srgbClr val="000000"/>
              </a:solidFill>
            </a:rPr>
            <a:t> оценку исходя из объёма реально заданных заданий</a:t>
          </a:r>
        </a:p>
      </xdr:txBody>
    </xdr:sp>
    <xdr:clientData/>
  </xdr:twoCellAnchor>
  <xdr:twoCellAnchor>
    <xdr:from>
      <xdr:col>44</xdr:col>
      <xdr:colOff>190500</xdr:colOff>
      <xdr:row>7</xdr:row>
      <xdr:rowOff>123825</xdr:rowOff>
    </xdr:from>
    <xdr:to>
      <xdr:col>51</xdr:col>
      <xdr:colOff>85725</xdr:colOff>
      <xdr:row>19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163675" y="1333500"/>
          <a:ext cx="1743075" cy="23050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ВНИМАНИЕ!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ЭКЗАМЕН!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компьютерное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тестирование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июля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Время 10.00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кабинет 23</a:t>
          </a:r>
        </a:p>
      </xdr:txBody>
    </xdr:sp>
    <xdr:clientData/>
  </xdr:twoCellAnchor>
  <xdr:twoCellAnchor>
    <xdr:from>
      <xdr:col>51</xdr:col>
      <xdr:colOff>190500</xdr:colOff>
      <xdr:row>7</xdr:row>
      <xdr:rowOff>133350</xdr:rowOff>
    </xdr:from>
    <xdr:to>
      <xdr:col>55</xdr:col>
      <xdr:colOff>76200</xdr:colOff>
      <xdr:row>13</xdr:row>
      <xdr:rowOff>142875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6011525" y="1343025"/>
          <a:ext cx="2095500" cy="1304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ВНИМАНИЕ!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Последний срок сдачи всех работ 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 июня 14.00</a:t>
          </a:r>
        </a:p>
      </xdr:txBody>
    </xdr:sp>
    <xdr:clientData/>
  </xdr:twoCellAnchor>
  <xdr:twoCellAnchor>
    <xdr:from>
      <xdr:col>45</xdr:col>
      <xdr:colOff>19050</xdr:colOff>
      <xdr:row>22</xdr:row>
      <xdr:rowOff>95250</xdr:rowOff>
    </xdr:from>
    <xdr:to>
      <xdr:col>52</xdr:col>
      <xdr:colOff>533400</xdr:colOff>
      <xdr:row>30</xdr:row>
      <xdr:rowOff>9525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14201775" y="4381500"/>
          <a:ext cx="2362200" cy="13716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Выставление оценок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(на кафедре)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июня 11.00-12.00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 июня 11.00-12.00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02 июля 12.00-13.00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8"/>
  <sheetViews>
    <sheetView tabSelected="1" zoomScalePageLayoutView="0" workbookViewId="0" topLeftCell="A1">
      <pane xSplit="3" ySplit="7" topLeftCell="U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W21" sqref="AW21"/>
    </sheetView>
  </sheetViews>
  <sheetFormatPr defaultColWidth="8.75390625" defaultRowHeight="12.75"/>
  <cols>
    <col min="1" max="1" width="2.75390625" style="9" bestFit="1" customWidth="1"/>
    <col min="2" max="2" width="30.125" style="2" bestFit="1" customWidth="1"/>
    <col min="3" max="3" width="2.75390625" style="9" customWidth="1"/>
    <col min="4" max="4" width="2.875" style="9" customWidth="1"/>
    <col min="5" max="5" width="3.625" style="9" bestFit="1" customWidth="1"/>
    <col min="6" max="6" width="2.875" style="9" customWidth="1"/>
    <col min="7" max="7" width="3.625" style="9" bestFit="1" customWidth="1"/>
    <col min="8" max="8" width="2.875" style="9" customWidth="1"/>
    <col min="9" max="9" width="3.625" style="9" bestFit="1" customWidth="1"/>
    <col min="10" max="10" width="2.875" style="9" customWidth="1"/>
    <col min="11" max="11" width="3.625" style="9" bestFit="1" customWidth="1"/>
    <col min="12" max="12" width="2.875" style="9" customWidth="1"/>
    <col min="13" max="13" width="3.625" style="9" bestFit="1" customWidth="1"/>
    <col min="14" max="14" width="2.875" style="9" customWidth="1"/>
    <col min="15" max="15" width="3.625" style="9" bestFit="1" customWidth="1"/>
    <col min="16" max="16" width="2.875" style="9" customWidth="1"/>
    <col min="17" max="17" width="3.625" style="9" bestFit="1" customWidth="1"/>
    <col min="18" max="18" width="2.875" style="9" customWidth="1"/>
    <col min="19" max="19" width="3.625" style="9" bestFit="1" customWidth="1"/>
    <col min="20" max="20" width="2.875" style="9" customWidth="1"/>
    <col min="21" max="21" width="3.625" style="9" bestFit="1" customWidth="1"/>
    <col min="22" max="22" width="4.625" style="9" bestFit="1" customWidth="1"/>
    <col min="23" max="23" width="4.125" style="9" bestFit="1" customWidth="1"/>
    <col min="24" max="24" width="5.00390625" style="9" bestFit="1" customWidth="1"/>
    <col min="25" max="25" width="2.875" style="9" customWidth="1"/>
    <col min="26" max="26" width="3.625" style="9" bestFit="1" customWidth="1"/>
    <col min="27" max="27" width="2.875" style="9" customWidth="1"/>
    <col min="28" max="28" width="3.625" style="9" bestFit="1" customWidth="1"/>
    <col min="29" max="29" width="2.875" style="9" customWidth="1"/>
    <col min="30" max="30" width="3.625" style="9" bestFit="1" customWidth="1"/>
    <col min="31" max="31" width="2.875" style="9" customWidth="1"/>
    <col min="32" max="32" width="3.625" style="9" bestFit="1" customWidth="1"/>
    <col min="33" max="33" width="2.875" style="9" customWidth="1"/>
    <col min="34" max="34" width="3.625" style="9" bestFit="1" customWidth="1"/>
    <col min="35" max="35" width="2.875" style="9" customWidth="1"/>
    <col min="36" max="36" width="3.625" style="9" bestFit="1" customWidth="1"/>
    <col min="37" max="37" width="2.875" style="9" customWidth="1"/>
    <col min="38" max="38" width="4.875" style="9" bestFit="1" customWidth="1"/>
    <col min="39" max="39" width="4.625" style="9" bestFit="1" customWidth="1"/>
    <col min="40" max="41" width="4.125" style="9" bestFit="1" customWidth="1"/>
    <col min="42" max="42" width="5.00390625" style="9" bestFit="1" customWidth="1"/>
    <col min="43" max="43" width="3.625" style="11" bestFit="1" customWidth="1"/>
    <col min="44" max="44" width="7.25390625" style="15" bestFit="1" customWidth="1"/>
    <col min="45" max="45" width="2.75390625" style="2" customWidth="1"/>
    <col min="46" max="46" width="7.75390625" style="2" bestFit="1" customWidth="1"/>
    <col min="47" max="52" width="2.75390625" style="2" customWidth="1"/>
    <col min="53" max="16384" width="8.75390625" style="2" customWidth="1"/>
  </cols>
  <sheetData>
    <row r="1" spans="1:56" s="6" customFormat="1" ht="16.5" thickBot="1">
      <c r="A1" s="7"/>
      <c r="B1" s="5" t="s">
        <v>2</v>
      </c>
      <c r="C1" s="7"/>
      <c r="D1" s="64" t="s">
        <v>41</v>
      </c>
      <c r="E1" s="64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123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</row>
    <row r="2" spans="1:52" ht="12.75" customHeight="1">
      <c r="A2" s="8"/>
      <c r="B2" s="1" t="s">
        <v>0</v>
      </c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6"/>
      <c r="AQ2" s="16"/>
      <c r="AR2" s="202" t="s">
        <v>5</v>
      </c>
      <c r="AS2" s="202"/>
      <c r="AT2" s="202"/>
      <c r="AU2" s="202"/>
      <c r="AV2" s="202"/>
      <c r="AW2" s="17"/>
      <c r="AX2" s="197">
        <v>100</v>
      </c>
      <c r="AY2" s="198"/>
      <c r="AZ2" s="17"/>
    </row>
    <row r="3" spans="1:52" s="3" customFormat="1" ht="13.5" customHeight="1" thickBot="1">
      <c r="A3" s="20"/>
      <c r="B3" s="21" t="s">
        <v>3</v>
      </c>
      <c r="C3" s="20"/>
      <c r="D3" s="56">
        <v>1</v>
      </c>
      <c r="E3" s="56">
        <v>2</v>
      </c>
      <c r="F3" s="56">
        <v>1</v>
      </c>
      <c r="G3" s="56">
        <v>2</v>
      </c>
      <c r="H3" s="56">
        <v>1</v>
      </c>
      <c r="I3" s="56">
        <v>2</v>
      </c>
      <c r="J3" s="56">
        <v>1</v>
      </c>
      <c r="K3" s="56">
        <v>2</v>
      </c>
      <c r="L3" s="56">
        <v>1</v>
      </c>
      <c r="M3" s="56">
        <v>2</v>
      </c>
      <c r="N3" s="56">
        <v>1</v>
      </c>
      <c r="O3" s="56">
        <v>2</v>
      </c>
      <c r="P3" s="56">
        <v>1</v>
      </c>
      <c r="Q3" s="56">
        <v>2</v>
      </c>
      <c r="R3" s="56">
        <v>1</v>
      </c>
      <c r="S3" s="56">
        <v>2</v>
      </c>
      <c r="T3" s="56">
        <v>1</v>
      </c>
      <c r="U3" s="56">
        <v>2</v>
      </c>
      <c r="V3" s="120">
        <v>5</v>
      </c>
      <c r="W3" s="120">
        <v>10</v>
      </c>
      <c r="X3" s="108">
        <f>SUM(D3:W3)</f>
        <v>42</v>
      </c>
      <c r="Y3" s="56">
        <v>1</v>
      </c>
      <c r="Z3" s="56">
        <v>2</v>
      </c>
      <c r="AA3" s="56">
        <v>1</v>
      </c>
      <c r="AB3" s="56">
        <v>2</v>
      </c>
      <c r="AC3" s="56">
        <v>1</v>
      </c>
      <c r="AD3" s="136">
        <v>2</v>
      </c>
      <c r="AE3" s="136">
        <v>1</v>
      </c>
      <c r="AF3" s="56">
        <v>2</v>
      </c>
      <c r="AG3" s="56">
        <v>1</v>
      </c>
      <c r="AH3" s="56">
        <v>2</v>
      </c>
      <c r="AI3" s="56">
        <v>1</v>
      </c>
      <c r="AJ3" s="56">
        <v>2</v>
      </c>
      <c r="AK3" s="56">
        <v>1</v>
      </c>
      <c r="AL3" s="120">
        <v>4</v>
      </c>
      <c r="AM3" s="120">
        <v>5</v>
      </c>
      <c r="AN3" s="120">
        <v>10</v>
      </c>
      <c r="AO3" s="120">
        <v>20</v>
      </c>
      <c r="AP3" s="22">
        <f>SUM(X3:AO3)</f>
        <v>100</v>
      </c>
      <c r="AQ3" s="124"/>
      <c r="AR3" s="201" t="s">
        <v>88</v>
      </c>
      <c r="AS3" s="202"/>
      <c r="AT3" s="202"/>
      <c r="AU3" s="202"/>
      <c r="AV3" s="202"/>
      <c r="AW3" s="17"/>
      <c r="AX3" s="199"/>
      <c r="AY3" s="200"/>
      <c r="AZ3" s="17"/>
    </row>
    <row r="4" spans="1:52" ht="13.5" thickBot="1">
      <c r="A4" s="23"/>
      <c r="B4" s="24" t="s">
        <v>52</v>
      </c>
      <c r="C4" s="37" t="s">
        <v>29</v>
      </c>
      <c r="D4" s="166" t="s">
        <v>22</v>
      </c>
      <c r="E4" s="167"/>
      <c r="F4" s="167"/>
      <c r="G4" s="167"/>
      <c r="H4" s="167"/>
      <c r="I4" s="168"/>
      <c r="J4" s="166" t="s">
        <v>23</v>
      </c>
      <c r="K4" s="167"/>
      <c r="L4" s="167"/>
      <c r="M4" s="167"/>
      <c r="N4" s="167"/>
      <c r="O4" s="167"/>
      <c r="P4" s="167"/>
      <c r="Q4" s="168"/>
      <c r="R4" s="167" t="s">
        <v>24</v>
      </c>
      <c r="S4" s="167"/>
      <c r="T4" s="167"/>
      <c r="U4" s="168"/>
      <c r="V4" s="86" t="s">
        <v>84</v>
      </c>
      <c r="W4" s="12" t="s">
        <v>1</v>
      </c>
      <c r="X4" s="41"/>
      <c r="Y4" s="163" t="s">
        <v>24</v>
      </c>
      <c r="Z4" s="164"/>
      <c r="AA4" s="164"/>
      <c r="AB4" s="165"/>
      <c r="AC4" s="177" t="s">
        <v>25</v>
      </c>
      <c r="AD4" s="178"/>
      <c r="AE4" s="178"/>
      <c r="AF4" s="178"/>
      <c r="AG4" s="178"/>
      <c r="AH4" s="178"/>
      <c r="AI4" s="178"/>
      <c r="AJ4" s="179"/>
      <c r="AK4" s="102" t="s">
        <v>50</v>
      </c>
      <c r="AL4" s="57" t="s">
        <v>26</v>
      </c>
      <c r="AM4" s="25" t="s">
        <v>84</v>
      </c>
      <c r="AN4" s="25" t="s">
        <v>85</v>
      </c>
      <c r="AO4" s="25" t="s">
        <v>1</v>
      </c>
      <c r="AP4" s="26"/>
      <c r="AQ4" s="16"/>
      <c r="AR4" s="3"/>
      <c r="AS4" s="17"/>
      <c r="AT4" s="17"/>
      <c r="AU4" s="17"/>
      <c r="AV4" s="17"/>
      <c r="AW4" s="201" t="s">
        <v>6</v>
      </c>
      <c r="AX4" s="201"/>
      <c r="AY4" s="201" t="s">
        <v>7</v>
      </c>
      <c r="AZ4" s="201"/>
    </row>
    <row r="5" spans="1:52" ht="12.75">
      <c r="A5" s="23"/>
      <c r="B5" s="27"/>
      <c r="C5" s="37" t="s">
        <v>28</v>
      </c>
      <c r="D5" s="205">
        <v>14</v>
      </c>
      <c r="E5" s="206"/>
      <c r="F5" s="203">
        <v>21</v>
      </c>
      <c r="G5" s="204"/>
      <c r="H5" s="214">
        <v>28</v>
      </c>
      <c r="I5" s="204"/>
      <c r="J5" s="203">
        <v>7</v>
      </c>
      <c r="K5" s="204"/>
      <c r="L5" s="203">
        <v>14</v>
      </c>
      <c r="M5" s="204"/>
      <c r="N5" s="205">
        <v>21</v>
      </c>
      <c r="O5" s="206"/>
      <c r="P5" s="205">
        <v>28</v>
      </c>
      <c r="Q5" s="206"/>
      <c r="R5" s="205">
        <v>4</v>
      </c>
      <c r="S5" s="206"/>
      <c r="T5" s="205">
        <v>11</v>
      </c>
      <c r="U5" s="206"/>
      <c r="V5" s="28" t="s">
        <v>17</v>
      </c>
      <c r="W5" s="28"/>
      <c r="X5" s="40"/>
      <c r="Y5" s="212">
        <v>18</v>
      </c>
      <c r="Z5" s="213"/>
      <c r="AA5" s="212">
        <v>25</v>
      </c>
      <c r="AB5" s="213"/>
      <c r="AC5" s="212">
        <v>2</v>
      </c>
      <c r="AD5" s="213"/>
      <c r="AE5" s="184">
        <v>16</v>
      </c>
      <c r="AF5" s="185"/>
      <c r="AG5" s="212">
        <v>23</v>
      </c>
      <c r="AH5" s="213"/>
      <c r="AI5" s="212">
        <v>30</v>
      </c>
      <c r="AJ5" s="213"/>
      <c r="AK5" s="51">
        <v>6</v>
      </c>
      <c r="AL5" s="48" t="s">
        <v>27</v>
      </c>
      <c r="AM5" s="29" t="s">
        <v>17</v>
      </c>
      <c r="AN5" s="12"/>
      <c r="AO5" s="12"/>
      <c r="AP5" s="30"/>
      <c r="AR5" s="3"/>
      <c r="AS5" s="17"/>
      <c r="AT5" s="195" t="s">
        <v>18</v>
      </c>
      <c r="AU5" s="195"/>
      <c r="AV5" s="196"/>
      <c r="AW5" s="187">
        <f>AX2*86/100</f>
        <v>86</v>
      </c>
      <c r="AX5" s="188"/>
      <c r="AY5" s="188">
        <f>AX2*100/100</f>
        <v>100</v>
      </c>
      <c r="AZ5" s="189"/>
    </row>
    <row r="6" spans="1:52" ht="12.75">
      <c r="A6" s="31"/>
      <c r="B6" s="32"/>
      <c r="C6" s="33"/>
      <c r="D6" s="38" t="s">
        <v>9</v>
      </c>
      <c r="E6" s="39" t="s">
        <v>8</v>
      </c>
      <c r="F6" s="38" t="s">
        <v>9</v>
      </c>
      <c r="G6" s="100" t="s">
        <v>8</v>
      </c>
      <c r="H6" s="48" t="s">
        <v>9</v>
      </c>
      <c r="I6" s="39" t="s">
        <v>8</v>
      </c>
      <c r="J6" s="38" t="s">
        <v>9</v>
      </c>
      <c r="K6" s="101" t="s">
        <v>8</v>
      </c>
      <c r="L6" s="76" t="s">
        <v>9</v>
      </c>
      <c r="M6" s="39" t="s">
        <v>8</v>
      </c>
      <c r="N6" s="38" t="s">
        <v>9</v>
      </c>
      <c r="O6" s="39" t="s">
        <v>8</v>
      </c>
      <c r="P6" s="38" t="s">
        <v>9</v>
      </c>
      <c r="Q6" s="39" t="s">
        <v>8</v>
      </c>
      <c r="R6" s="38" t="s">
        <v>9</v>
      </c>
      <c r="S6" s="39" t="s">
        <v>8</v>
      </c>
      <c r="T6" s="38" t="s">
        <v>9</v>
      </c>
      <c r="U6" s="39" t="s">
        <v>8</v>
      </c>
      <c r="V6" s="89" t="s">
        <v>10</v>
      </c>
      <c r="W6" s="12"/>
      <c r="X6" s="41" t="s">
        <v>4</v>
      </c>
      <c r="Y6" s="38" t="s">
        <v>9</v>
      </c>
      <c r="Z6" s="39" t="s">
        <v>8</v>
      </c>
      <c r="AA6" s="38" t="s">
        <v>9</v>
      </c>
      <c r="AB6" s="39" t="s">
        <v>8</v>
      </c>
      <c r="AC6" s="38" t="s">
        <v>9</v>
      </c>
      <c r="AD6" s="39" t="s">
        <v>8</v>
      </c>
      <c r="AE6" s="38" t="s">
        <v>9</v>
      </c>
      <c r="AF6" s="39" t="s">
        <v>8</v>
      </c>
      <c r="AG6" s="38" t="s">
        <v>9</v>
      </c>
      <c r="AH6" s="39" t="s">
        <v>8</v>
      </c>
      <c r="AI6" s="38" t="s">
        <v>9</v>
      </c>
      <c r="AJ6" s="39" t="s">
        <v>8</v>
      </c>
      <c r="AK6" s="52" t="s">
        <v>9</v>
      </c>
      <c r="AL6" s="60">
        <v>-0.5</v>
      </c>
      <c r="AM6" s="13" t="s">
        <v>42</v>
      </c>
      <c r="AN6" s="14"/>
      <c r="AO6" s="14"/>
      <c r="AP6" s="30" t="s">
        <v>4</v>
      </c>
      <c r="AR6" s="3"/>
      <c r="AS6" s="17"/>
      <c r="AT6" s="192" t="s">
        <v>19</v>
      </c>
      <c r="AU6" s="192"/>
      <c r="AV6" s="193"/>
      <c r="AW6" s="194">
        <f>AX2*71/100</f>
        <v>71</v>
      </c>
      <c r="AX6" s="190"/>
      <c r="AY6" s="190">
        <f>AX2*85/100</f>
        <v>85</v>
      </c>
      <c r="AZ6" s="191"/>
    </row>
    <row r="7" spans="1:52" s="15" customFormat="1" ht="13.5" thickBot="1">
      <c r="A7" s="42"/>
      <c r="B7" s="138" t="s">
        <v>87</v>
      </c>
      <c r="C7" s="44"/>
      <c r="D7" s="207" t="s">
        <v>10</v>
      </c>
      <c r="E7" s="208"/>
      <c r="F7" s="207" t="s">
        <v>42</v>
      </c>
      <c r="G7" s="218"/>
      <c r="H7" s="218"/>
      <c r="I7" s="208"/>
      <c r="J7" s="207" t="s">
        <v>44</v>
      </c>
      <c r="K7" s="218"/>
      <c r="L7" s="218"/>
      <c r="M7" s="208"/>
      <c r="N7" s="207" t="s">
        <v>48</v>
      </c>
      <c r="O7" s="208"/>
      <c r="P7" s="207" t="s">
        <v>49</v>
      </c>
      <c r="Q7" s="208"/>
      <c r="R7" s="207" t="s">
        <v>11</v>
      </c>
      <c r="S7" s="208"/>
      <c r="T7" s="207" t="s">
        <v>12</v>
      </c>
      <c r="U7" s="208"/>
      <c r="V7" s="90"/>
      <c r="W7" s="45"/>
      <c r="X7" s="46"/>
      <c r="Y7" s="175" t="s">
        <v>13</v>
      </c>
      <c r="Z7" s="176"/>
      <c r="AA7" s="175" t="s">
        <v>14</v>
      </c>
      <c r="AB7" s="176"/>
      <c r="AC7" s="175" t="s">
        <v>15</v>
      </c>
      <c r="AD7" s="176"/>
      <c r="AE7" s="175" t="s">
        <v>31</v>
      </c>
      <c r="AF7" s="176"/>
      <c r="AG7" s="175" t="s">
        <v>16</v>
      </c>
      <c r="AH7" s="176"/>
      <c r="AI7" s="175" t="s">
        <v>86</v>
      </c>
      <c r="AJ7" s="176"/>
      <c r="AK7" s="53">
        <v>16</v>
      </c>
      <c r="AL7" s="50"/>
      <c r="AM7" s="43"/>
      <c r="AN7" s="43"/>
      <c r="AO7" s="43"/>
      <c r="AP7" s="49"/>
      <c r="AQ7" s="125" t="s">
        <v>20</v>
      </c>
      <c r="AR7" s="55"/>
      <c r="AS7" s="17"/>
      <c r="AT7" s="182" t="s">
        <v>21</v>
      </c>
      <c r="AU7" s="182"/>
      <c r="AV7" s="183"/>
      <c r="AW7" s="186">
        <f>AX2*56/100</f>
        <v>56</v>
      </c>
      <c r="AX7" s="180"/>
      <c r="AY7" s="180">
        <f>AX2*70/100</f>
        <v>70</v>
      </c>
      <c r="AZ7" s="181"/>
    </row>
    <row r="8" spans="1:46" ht="12.75">
      <c r="A8" s="58">
        <v>1</v>
      </c>
      <c r="B8" s="139" t="s">
        <v>68</v>
      </c>
      <c r="C8" s="105">
        <v>68</v>
      </c>
      <c r="D8" s="109"/>
      <c r="E8" s="153">
        <v>1</v>
      </c>
      <c r="F8" s="63">
        <v>1</v>
      </c>
      <c r="G8" s="154">
        <v>0.5</v>
      </c>
      <c r="H8" s="112"/>
      <c r="I8" s="153">
        <v>1</v>
      </c>
      <c r="J8" s="109"/>
      <c r="K8" s="154">
        <v>0.5</v>
      </c>
      <c r="L8" s="96">
        <v>1</v>
      </c>
      <c r="M8" s="154">
        <v>1</v>
      </c>
      <c r="N8" s="79">
        <v>1</v>
      </c>
      <c r="O8" s="80">
        <v>1</v>
      </c>
      <c r="P8" s="109"/>
      <c r="Q8" s="75">
        <v>1</v>
      </c>
      <c r="R8" s="129"/>
      <c r="S8" s="150">
        <v>1.5</v>
      </c>
      <c r="T8" s="63">
        <v>1</v>
      </c>
      <c r="U8" s="154">
        <v>1</v>
      </c>
      <c r="V8" s="118">
        <v>5</v>
      </c>
      <c r="W8" s="132"/>
      <c r="X8" s="104">
        <f aca="true" t="shared" si="0" ref="X8:X38">SUM(D8:W8)</f>
        <v>17.5</v>
      </c>
      <c r="Y8" s="109"/>
      <c r="Z8" s="75">
        <v>1</v>
      </c>
      <c r="AA8" s="79">
        <v>1</v>
      </c>
      <c r="AB8" s="150"/>
      <c r="AC8" s="135"/>
      <c r="AD8" s="154"/>
      <c r="AE8" s="63">
        <v>1</v>
      </c>
      <c r="AF8" s="154">
        <v>0.5</v>
      </c>
      <c r="AG8" s="137"/>
      <c r="AH8" s="150">
        <v>1</v>
      </c>
      <c r="AI8" s="109"/>
      <c r="AJ8" s="154">
        <v>0.5</v>
      </c>
      <c r="AK8" s="71">
        <v>1</v>
      </c>
      <c r="AL8" s="34">
        <v>0</v>
      </c>
      <c r="AM8" s="14">
        <v>5</v>
      </c>
      <c r="AN8" s="14">
        <v>10</v>
      </c>
      <c r="AO8" s="140">
        <v>14.6</v>
      </c>
      <c r="AP8" s="95">
        <f>SUM(X8:AO8)</f>
        <v>53.1</v>
      </c>
      <c r="AQ8" s="125">
        <v>3</v>
      </c>
      <c r="AR8" s="127" t="str">
        <f>IF(AP8&lt;$AW$7,"2 (неуд)",IF(AP8&lt;$AW$6,"3 (уд)",IF(AP8&lt;$AW$5," 4 (хор)","5 (отл)")))</f>
        <v>2 (неуд)</v>
      </c>
      <c r="AS8" s="93"/>
      <c r="AT8" s="61"/>
    </row>
    <row r="9" spans="1:46" ht="12.75">
      <c r="A9" s="70">
        <f>A8+1</f>
        <v>2</v>
      </c>
      <c r="B9" s="139" t="s">
        <v>69</v>
      </c>
      <c r="C9" s="106">
        <v>68</v>
      </c>
      <c r="D9" s="65">
        <v>1</v>
      </c>
      <c r="E9" s="80">
        <v>2</v>
      </c>
      <c r="F9" s="65">
        <v>1</v>
      </c>
      <c r="G9" s="78">
        <v>2</v>
      </c>
      <c r="H9" s="113"/>
      <c r="I9" s="150">
        <v>2</v>
      </c>
      <c r="J9" s="65">
        <v>1</v>
      </c>
      <c r="K9" s="151">
        <v>2</v>
      </c>
      <c r="L9" s="97">
        <v>1</v>
      </c>
      <c r="M9" s="151">
        <v>2</v>
      </c>
      <c r="N9" s="79">
        <v>1</v>
      </c>
      <c r="O9" s="80">
        <v>2</v>
      </c>
      <c r="P9" s="65">
        <v>1</v>
      </c>
      <c r="Q9" s="78">
        <v>1.5</v>
      </c>
      <c r="R9" s="79">
        <v>1</v>
      </c>
      <c r="S9" s="80">
        <v>2</v>
      </c>
      <c r="T9" s="131"/>
      <c r="U9" s="151">
        <v>1</v>
      </c>
      <c r="V9" s="34">
        <v>5</v>
      </c>
      <c r="W9" s="88">
        <v>1.5</v>
      </c>
      <c r="X9" s="104">
        <f t="shared" si="0"/>
        <v>30</v>
      </c>
      <c r="Y9" s="65">
        <v>1</v>
      </c>
      <c r="Z9" s="151">
        <v>1</v>
      </c>
      <c r="AA9" s="79">
        <v>1</v>
      </c>
      <c r="AB9" s="150">
        <v>1.5</v>
      </c>
      <c r="AC9" s="65">
        <v>1</v>
      </c>
      <c r="AD9" s="151">
        <v>2</v>
      </c>
      <c r="AE9" s="65">
        <v>1</v>
      </c>
      <c r="AF9" s="151">
        <v>1.5</v>
      </c>
      <c r="AG9" s="79">
        <v>1</v>
      </c>
      <c r="AH9" s="150">
        <v>1.5</v>
      </c>
      <c r="AI9" s="65">
        <v>1</v>
      </c>
      <c r="AJ9" s="151">
        <v>2</v>
      </c>
      <c r="AK9" s="83">
        <v>1</v>
      </c>
      <c r="AL9" s="152">
        <v>0</v>
      </c>
      <c r="AM9" s="84">
        <v>5</v>
      </c>
      <c r="AN9" s="84"/>
      <c r="AO9" s="140">
        <v>12</v>
      </c>
      <c r="AP9" s="95">
        <f aca="true" t="shared" si="1" ref="AP9:AP37">SUM(X9:AO9)</f>
        <v>63.5</v>
      </c>
      <c r="AQ9" s="125">
        <v>3</v>
      </c>
      <c r="AR9" s="108" t="str">
        <f aca="true" t="shared" si="2" ref="AR9:AR38">IF(AP9&lt;$AW$7,"2 (неуд)",IF(AP9&lt;$AW$6,"3 (уд)",IF(AP9&lt;$AW$5," 4 (хор)","5 (отл)")))</f>
        <v>3 (уд)</v>
      </c>
      <c r="AS9" s="93"/>
      <c r="AT9" s="61"/>
    </row>
    <row r="10" spans="1:52" s="69" customFormat="1" ht="12.75">
      <c r="A10" s="70">
        <f aca="true" t="shared" si="3" ref="A10:A38">A9+1</f>
        <v>3</v>
      </c>
      <c r="B10" s="139" t="s">
        <v>62</v>
      </c>
      <c r="C10" s="106">
        <v>67</v>
      </c>
      <c r="D10" s="82">
        <v>1</v>
      </c>
      <c r="E10" s="155">
        <v>2</v>
      </c>
      <c r="F10" s="82">
        <v>1</v>
      </c>
      <c r="G10" s="156">
        <v>2</v>
      </c>
      <c r="H10" s="77">
        <v>1</v>
      </c>
      <c r="I10" s="155">
        <v>2</v>
      </c>
      <c r="J10" s="82">
        <v>1</v>
      </c>
      <c r="K10" s="156">
        <v>2</v>
      </c>
      <c r="L10" s="116"/>
      <c r="M10" s="156">
        <v>2</v>
      </c>
      <c r="N10" s="117"/>
      <c r="O10" s="157">
        <v>2</v>
      </c>
      <c r="P10" s="121"/>
      <c r="Q10" s="158">
        <v>2</v>
      </c>
      <c r="R10" s="117"/>
      <c r="S10" s="157">
        <v>2</v>
      </c>
      <c r="T10" s="121"/>
      <c r="U10" s="158">
        <v>2</v>
      </c>
      <c r="V10" s="159">
        <v>5</v>
      </c>
      <c r="W10" s="133">
        <v>7</v>
      </c>
      <c r="X10" s="104">
        <f t="shared" si="0"/>
        <v>34</v>
      </c>
      <c r="Y10" s="131"/>
      <c r="Z10" s="151">
        <v>2</v>
      </c>
      <c r="AA10" s="129"/>
      <c r="AB10" s="150">
        <v>2</v>
      </c>
      <c r="AC10" s="131"/>
      <c r="AD10" s="151">
        <v>2</v>
      </c>
      <c r="AE10" s="131"/>
      <c r="AF10" s="151">
        <v>2</v>
      </c>
      <c r="AG10" s="137"/>
      <c r="AH10" s="150">
        <v>2</v>
      </c>
      <c r="AI10" s="65">
        <v>1</v>
      </c>
      <c r="AJ10" s="151">
        <v>2</v>
      </c>
      <c r="AK10" s="143"/>
      <c r="AL10" s="152">
        <v>0</v>
      </c>
      <c r="AM10" s="160">
        <v>5</v>
      </c>
      <c r="AN10" s="84">
        <v>10</v>
      </c>
      <c r="AO10" s="140">
        <v>7.4</v>
      </c>
      <c r="AP10" s="95">
        <f>SUM(X10:AO10)</f>
        <v>69.4</v>
      </c>
      <c r="AQ10" s="142">
        <v>4</v>
      </c>
      <c r="AR10" s="142" t="str">
        <f t="shared" si="2"/>
        <v>3 (уд)</v>
      </c>
      <c r="AS10" s="94"/>
      <c r="AT10" s="61"/>
      <c r="AU10" s="66"/>
      <c r="AV10" s="67"/>
      <c r="AW10" s="68"/>
      <c r="AX10" s="68"/>
      <c r="AY10" s="68"/>
      <c r="AZ10" s="68"/>
    </row>
    <row r="11" spans="1:45" ht="12.75">
      <c r="A11" s="70">
        <f t="shared" si="3"/>
        <v>4</v>
      </c>
      <c r="B11" s="139" t="s">
        <v>81</v>
      </c>
      <c r="C11" s="105">
        <v>67</v>
      </c>
      <c r="D11" s="36">
        <v>1</v>
      </c>
      <c r="E11" s="47">
        <v>2</v>
      </c>
      <c r="F11" s="36">
        <v>1</v>
      </c>
      <c r="G11" s="35">
        <v>1.5</v>
      </c>
      <c r="H11" s="98">
        <v>1</v>
      </c>
      <c r="I11" s="47">
        <v>2</v>
      </c>
      <c r="J11" s="36">
        <v>1</v>
      </c>
      <c r="K11" s="35">
        <v>1.5</v>
      </c>
      <c r="L11" s="98">
        <v>1</v>
      </c>
      <c r="M11" s="35">
        <v>1.5</v>
      </c>
      <c r="N11" s="34">
        <v>1</v>
      </c>
      <c r="O11" s="47">
        <v>2</v>
      </c>
      <c r="P11" s="36">
        <v>1</v>
      </c>
      <c r="Q11" s="35">
        <v>2</v>
      </c>
      <c r="R11" s="34">
        <v>1</v>
      </c>
      <c r="S11" s="47">
        <v>2</v>
      </c>
      <c r="T11" s="36">
        <v>1</v>
      </c>
      <c r="U11" s="35">
        <v>1</v>
      </c>
      <c r="V11" s="34">
        <v>2.5</v>
      </c>
      <c r="W11" s="87">
        <v>6.5</v>
      </c>
      <c r="X11" s="104">
        <f t="shared" si="0"/>
        <v>33.5</v>
      </c>
      <c r="Y11" s="36">
        <v>1</v>
      </c>
      <c r="Z11" s="35">
        <v>1</v>
      </c>
      <c r="AA11" s="34">
        <v>1</v>
      </c>
      <c r="AB11" s="146">
        <v>1.5</v>
      </c>
      <c r="AC11" s="36">
        <v>1</v>
      </c>
      <c r="AD11" s="35">
        <v>2</v>
      </c>
      <c r="AE11" s="65">
        <v>1</v>
      </c>
      <c r="AF11" s="144">
        <v>1.5</v>
      </c>
      <c r="AG11" s="34">
        <v>1</v>
      </c>
      <c r="AH11" s="47">
        <v>1.5</v>
      </c>
      <c r="AI11" s="36">
        <v>1</v>
      </c>
      <c r="AJ11" s="35">
        <v>2</v>
      </c>
      <c r="AK11" s="71">
        <v>1</v>
      </c>
      <c r="AL11" s="34">
        <v>4</v>
      </c>
      <c r="AM11" s="149">
        <v>5</v>
      </c>
      <c r="AN11" s="14">
        <v>10</v>
      </c>
      <c r="AO11" s="140">
        <v>18</v>
      </c>
      <c r="AP11" s="95">
        <f t="shared" si="1"/>
        <v>87</v>
      </c>
      <c r="AQ11" s="148">
        <v>5</v>
      </c>
      <c r="AR11" s="148" t="str">
        <f t="shared" si="2"/>
        <v>5 (отл)</v>
      </c>
      <c r="AS11" s="93"/>
    </row>
    <row r="12" spans="1:45" ht="25.5">
      <c r="A12" s="70">
        <f t="shared" si="3"/>
        <v>5</v>
      </c>
      <c r="B12" s="139" t="s">
        <v>70</v>
      </c>
      <c r="C12" s="105">
        <v>68</v>
      </c>
      <c r="D12" s="36">
        <v>1</v>
      </c>
      <c r="E12" s="47">
        <v>2</v>
      </c>
      <c r="F12" s="36">
        <v>1</v>
      </c>
      <c r="G12" s="35">
        <v>1.5</v>
      </c>
      <c r="H12" s="98">
        <v>1</v>
      </c>
      <c r="I12" s="47">
        <v>1</v>
      </c>
      <c r="J12" s="36">
        <v>1</v>
      </c>
      <c r="K12" s="35">
        <v>1.5</v>
      </c>
      <c r="L12" s="98">
        <v>1</v>
      </c>
      <c r="M12" s="35">
        <v>0.5</v>
      </c>
      <c r="N12" s="34">
        <v>1</v>
      </c>
      <c r="O12" s="47">
        <v>1.5</v>
      </c>
      <c r="P12" s="36">
        <v>1</v>
      </c>
      <c r="Q12" s="35">
        <v>1.5</v>
      </c>
      <c r="R12" s="34">
        <v>1</v>
      </c>
      <c r="S12" s="47">
        <v>2</v>
      </c>
      <c r="T12" s="36">
        <v>1</v>
      </c>
      <c r="U12" s="145">
        <v>1.5</v>
      </c>
      <c r="V12" s="34">
        <v>5</v>
      </c>
      <c r="W12" s="87">
        <v>1</v>
      </c>
      <c r="X12" s="104">
        <f t="shared" si="0"/>
        <v>28</v>
      </c>
      <c r="Y12" s="36">
        <v>1</v>
      </c>
      <c r="Z12" s="145">
        <v>1</v>
      </c>
      <c r="AA12" s="34">
        <v>1</v>
      </c>
      <c r="AB12" s="47">
        <v>1.5</v>
      </c>
      <c r="AC12" s="36">
        <v>1</v>
      </c>
      <c r="AD12" s="145">
        <v>1</v>
      </c>
      <c r="AE12" s="65">
        <v>1</v>
      </c>
      <c r="AF12" s="71">
        <v>1.5</v>
      </c>
      <c r="AG12" s="34">
        <v>1</v>
      </c>
      <c r="AH12" s="146">
        <v>1</v>
      </c>
      <c r="AI12" s="36">
        <v>1</v>
      </c>
      <c r="AJ12" s="35">
        <v>1.5</v>
      </c>
      <c r="AK12" s="71">
        <v>1</v>
      </c>
      <c r="AL12" s="34">
        <v>3</v>
      </c>
      <c r="AM12" s="14">
        <v>5</v>
      </c>
      <c r="AN12" s="14">
        <v>10</v>
      </c>
      <c r="AO12" s="140">
        <v>6</v>
      </c>
      <c r="AP12" s="95">
        <f t="shared" si="1"/>
        <v>66.5</v>
      </c>
      <c r="AQ12" s="142">
        <v>4</v>
      </c>
      <c r="AR12" s="142" t="str">
        <f t="shared" si="2"/>
        <v>3 (уд)</v>
      </c>
      <c r="AS12" s="93"/>
    </row>
    <row r="13" spans="1:46" ht="25.5">
      <c r="A13" s="70">
        <f t="shared" si="3"/>
        <v>6</v>
      </c>
      <c r="B13" s="107" t="s">
        <v>53</v>
      </c>
      <c r="C13" s="105">
        <v>64</v>
      </c>
      <c r="D13" s="36">
        <v>1</v>
      </c>
      <c r="E13" s="47">
        <v>1.5</v>
      </c>
      <c r="F13" s="36">
        <v>1</v>
      </c>
      <c r="G13" s="35">
        <v>1.5</v>
      </c>
      <c r="H13" s="98">
        <v>1</v>
      </c>
      <c r="I13" s="47">
        <v>2</v>
      </c>
      <c r="J13" s="36">
        <v>1</v>
      </c>
      <c r="K13" s="35">
        <v>2</v>
      </c>
      <c r="L13" s="98">
        <v>1</v>
      </c>
      <c r="M13" s="35">
        <v>2</v>
      </c>
      <c r="N13" s="34">
        <v>1</v>
      </c>
      <c r="O13" s="47">
        <v>2</v>
      </c>
      <c r="P13" s="36">
        <v>1</v>
      </c>
      <c r="Q13" s="35">
        <v>2</v>
      </c>
      <c r="R13" s="34">
        <v>1</v>
      </c>
      <c r="S13" s="47">
        <v>2</v>
      </c>
      <c r="T13" s="36">
        <v>1</v>
      </c>
      <c r="U13" s="35">
        <v>2</v>
      </c>
      <c r="V13" s="34">
        <v>5</v>
      </c>
      <c r="W13" s="87">
        <v>7.5</v>
      </c>
      <c r="X13" s="104">
        <f t="shared" si="0"/>
        <v>38.5</v>
      </c>
      <c r="Y13" s="36">
        <v>1</v>
      </c>
      <c r="Z13" s="35">
        <v>2</v>
      </c>
      <c r="AA13" s="34">
        <v>1</v>
      </c>
      <c r="AB13" s="47">
        <v>1.5</v>
      </c>
      <c r="AC13" s="36">
        <v>1</v>
      </c>
      <c r="AD13" s="35">
        <v>2</v>
      </c>
      <c r="AE13" s="65">
        <v>1</v>
      </c>
      <c r="AF13" s="71">
        <v>2</v>
      </c>
      <c r="AG13" s="130"/>
      <c r="AH13" s="47">
        <v>2</v>
      </c>
      <c r="AI13" s="36">
        <v>1</v>
      </c>
      <c r="AJ13" s="35">
        <v>2</v>
      </c>
      <c r="AK13" s="71">
        <v>1</v>
      </c>
      <c r="AL13" s="147">
        <v>4</v>
      </c>
      <c r="AM13" s="14">
        <v>5</v>
      </c>
      <c r="AN13" s="14">
        <v>10</v>
      </c>
      <c r="AO13" s="140">
        <v>8.6</v>
      </c>
      <c r="AP13" s="95">
        <f>SUM(X13:AO13)</f>
        <v>83.6</v>
      </c>
      <c r="AQ13" s="148">
        <v>5</v>
      </c>
      <c r="AR13" s="148" t="str">
        <f t="shared" si="2"/>
        <v> 4 (хор)</v>
      </c>
      <c r="AS13" s="93"/>
      <c r="AT13" s="61"/>
    </row>
    <row r="14" spans="1:45" ht="12.75">
      <c r="A14" s="70">
        <f t="shared" si="3"/>
        <v>7</v>
      </c>
      <c r="B14" s="139" t="s">
        <v>71</v>
      </c>
      <c r="C14" s="105">
        <v>68</v>
      </c>
      <c r="D14" s="36">
        <v>1</v>
      </c>
      <c r="E14" s="47">
        <v>1.5</v>
      </c>
      <c r="F14" s="36">
        <v>1</v>
      </c>
      <c r="G14" s="35">
        <v>2</v>
      </c>
      <c r="H14" s="98">
        <v>1</v>
      </c>
      <c r="I14" s="47">
        <v>2</v>
      </c>
      <c r="J14" s="36">
        <v>1</v>
      </c>
      <c r="K14" s="145"/>
      <c r="L14" s="98">
        <v>1</v>
      </c>
      <c r="M14" s="145"/>
      <c r="N14" s="118"/>
      <c r="O14" s="146">
        <v>2</v>
      </c>
      <c r="P14" s="36">
        <v>1</v>
      </c>
      <c r="Q14" s="145">
        <v>2</v>
      </c>
      <c r="R14" s="34">
        <v>1</v>
      </c>
      <c r="S14" s="146">
        <v>1.5</v>
      </c>
      <c r="T14" s="36">
        <v>1</v>
      </c>
      <c r="U14" s="145">
        <v>0.5</v>
      </c>
      <c r="V14" s="118">
        <v>5</v>
      </c>
      <c r="W14" s="87">
        <v>2.5</v>
      </c>
      <c r="X14" s="104">
        <f t="shared" si="0"/>
        <v>27</v>
      </c>
      <c r="Y14" s="36">
        <v>1</v>
      </c>
      <c r="Z14" s="145">
        <v>1</v>
      </c>
      <c r="AA14" s="34">
        <v>1</v>
      </c>
      <c r="AB14" s="146">
        <v>1.5</v>
      </c>
      <c r="AC14" s="110"/>
      <c r="AD14" s="145">
        <v>2</v>
      </c>
      <c r="AE14" s="110"/>
      <c r="AF14" s="144">
        <v>1.5</v>
      </c>
      <c r="AG14" s="130"/>
      <c r="AH14" s="146">
        <v>2</v>
      </c>
      <c r="AI14" s="36">
        <v>1</v>
      </c>
      <c r="AJ14" s="145">
        <v>1.5</v>
      </c>
      <c r="AK14" s="144"/>
      <c r="AL14" s="34">
        <v>0</v>
      </c>
      <c r="AM14" s="149">
        <v>5</v>
      </c>
      <c r="AN14" s="14">
        <v>10</v>
      </c>
      <c r="AO14" s="140">
        <v>12</v>
      </c>
      <c r="AP14" s="95">
        <f t="shared" si="1"/>
        <v>66.5</v>
      </c>
      <c r="AQ14" s="125">
        <v>4</v>
      </c>
      <c r="AR14" s="108" t="str">
        <f t="shared" si="2"/>
        <v>3 (уд)</v>
      </c>
      <c r="AS14" s="93"/>
    </row>
    <row r="15" spans="1:46" ht="25.5">
      <c r="A15" s="70">
        <f t="shared" si="3"/>
        <v>8</v>
      </c>
      <c r="B15" s="139" t="s">
        <v>82</v>
      </c>
      <c r="C15" s="105">
        <v>64</v>
      </c>
      <c r="D15" s="36">
        <v>1</v>
      </c>
      <c r="E15" s="47">
        <v>2</v>
      </c>
      <c r="F15" s="36">
        <v>1</v>
      </c>
      <c r="G15" s="35">
        <v>2</v>
      </c>
      <c r="H15" s="111"/>
      <c r="I15" s="47">
        <v>1.5</v>
      </c>
      <c r="J15" s="36">
        <v>1</v>
      </c>
      <c r="K15" s="145">
        <v>1.5</v>
      </c>
      <c r="L15" s="111"/>
      <c r="M15" s="145">
        <v>1</v>
      </c>
      <c r="N15" s="34">
        <v>1</v>
      </c>
      <c r="O15" s="146">
        <v>1</v>
      </c>
      <c r="P15" s="36">
        <v>1</v>
      </c>
      <c r="Q15" s="145">
        <v>1</v>
      </c>
      <c r="R15" s="34">
        <v>1</v>
      </c>
      <c r="S15" s="47">
        <v>2</v>
      </c>
      <c r="T15" s="36">
        <v>1</v>
      </c>
      <c r="U15" s="145">
        <v>1</v>
      </c>
      <c r="V15" s="34">
        <v>5</v>
      </c>
      <c r="W15" s="87">
        <v>2.5</v>
      </c>
      <c r="X15" s="104">
        <f t="shared" si="0"/>
        <v>27.5</v>
      </c>
      <c r="Y15" s="36">
        <v>1</v>
      </c>
      <c r="Z15" s="145">
        <v>0.5</v>
      </c>
      <c r="AA15" s="34">
        <v>1</v>
      </c>
      <c r="AB15" s="146">
        <v>1.5</v>
      </c>
      <c r="AC15" s="110"/>
      <c r="AD15" s="145">
        <v>1.5</v>
      </c>
      <c r="AE15" s="110"/>
      <c r="AF15" s="144">
        <v>1</v>
      </c>
      <c r="AG15" s="118"/>
      <c r="AH15" s="146">
        <v>1</v>
      </c>
      <c r="AI15" s="110"/>
      <c r="AJ15" s="145">
        <v>1.5</v>
      </c>
      <c r="AK15" s="144"/>
      <c r="AL15" s="34">
        <v>0</v>
      </c>
      <c r="AM15" s="149"/>
      <c r="AN15" s="14">
        <v>10</v>
      </c>
      <c r="AO15" s="140">
        <v>5.4</v>
      </c>
      <c r="AP15" s="95">
        <f t="shared" si="1"/>
        <v>51.9</v>
      </c>
      <c r="AQ15" s="125">
        <v>3</v>
      </c>
      <c r="AR15" s="127" t="str">
        <f t="shared" si="2"/>
        <v>2 (неуд)</v>
      </c>
      <c r="AS15" s="93"/>
      <c r="AT15" s="61"/>
    </row>
    <row r="16" spans="1:46" ht="12.75">
      <c r="A16" s="70">
        <f t="shared" si="3"/>
        <v>9</v>
      </c>
      <c r="B16" s="139" t="s">
        <v>63</v>
      </c>
      <c r="C16" s="105">
        <v>67</v>
      </c>
      <c r="D16" s="36">
        <v>1</v>
      </c>
      <c r="E16" s="146">
        <v>1.5</v>
      </c>
      <c r="F16" s="36">
        <v>1</v>
      </c>
      <c r="G16" s="145">
        <v>1</v>
      </c>
      <c r="H16" s="111"/>
      <c r="I16" s="146">
        <v>1</v>
      </c>
      <c r="J16" s="36">
        <v>1</v>
      </c>
      <c r="K16" s="145"/>
      <c r="L16" s="98">
        <v>1</v>
      </c>
      <c r="M16" s="145"/>
      <c r="N16" s="34">
        <v>1</v>
      </c>
      <c r="O16" s="146">
        <v>1</v>
      </c>
      <c r="P16" s="36">
        <v>1</v>
      </c>
      <c r="Q16" s="145">
        <v>1.5</v>
      </c>
      <c r="R16" s="118"/>
      <c r="S16" s="146"/>
      <c r="T16" s="36">
        <v>1</v>
      </c>
      <c r="U16" s="145">
        <v>1</v>
      </c>
      <c r="V16" s="34">
        <v>5</v>
      </c>
      <c r="W16" s="87">
        <v>4.5</v>
      </c>
      <c r="X16" s="104">
        <f t="shared" si="0"/>
        <v>23.5</v>
      </c>
      <c r="Y16" s="36">
        <v>1</v>
      </c>
      <c r="Z16" s="145">
        <v>1</v>
      </c>
      <c r="AA16" s="34">
        <v>1</v>
      </c>
      <c r="AB16" s="146">
        <v>1</v>
      </c>
      <c r="AC16" s="36">
        <v>1</v>
      </c>
      <c r="AD16" s="145">
        <v>1.5</v>
      </c>
      <c r="AE16" s="36">
        <v>1</v>
      </c>
      <c r="AF16" s="144">
        <v>1</v>
      </c>
      <c r="AG16" s="34">
        <v>1</v>
      </c>
      <c r="AH16" s="146">
        <v>1</v>
      </c>
      <c r="AI16" s="36">
        <v>1</v>
      </c>
      <c r="AJ16" s="145">
        <v>1</v>
      </c>
      <c r="AK16" s="71">
        <v>1</v>
      </c>
      <c r="AL16" s="34">
        <v>0</v>
      </c>
      <c r="AM16" s="149">
        <v>5</v>
      </c>
      <c r="AN16" s="14">
        <v>5</v>
      </c>
      <c r="AO16" s="140">
        <v>14</v>
      </c>
      <c r="AP16" s="95">
        <f t="shared" si="1"/>
        <v>61</v>
      </c>
      <c r="AQ16" s="125">
        <v>3</v>
      </c>
      <c r="AR16" s="108" t="str">
        <f t="shared" si="2"/>
        <v>3 (уд)</v>
      </c>
      <c r="AS16" s="93"/>
      <c r="AT16" s="61"/>
    </row>
    <row r="17" spans="1:46" ht="12.75">
      <c r="A17" s="70">
        <f t="shared" si="3"/>
        <v>10</v>
      </c>
      <c r="B17" s="128" t="s">
        <v>72</v>
      </c>
      <c r="C17" s="105">
        <v>68</v>
      </c>
      <c r="D17" s="36">
        <v>1</v>
      </c>
      <c r="E17" s="47">
        <v>1.5</v>
      </c>
      <c r="F17" s="36">
        <v>1</v>
      </c>
      <c r="G17" s="145"/>
      <c r="H17" s="98">
        <v>1</v>
      </c>
      <c r="I17" s="146"/>
      <c r="J17" s="36">
        <v>1</v>
      </c>
      <c r="K17" s="145"/>
      <c r="L17" s="111"/>
      <c r="M17" s="145"/>
      <c r="N17" s="34">
        <v>1</v>
      </c>
      <c r="O17" s="146"/>
      <c r="P17" s="36">
        <v>1</v>
      </c>
      <c r="Q17" s="145">
        <v>1</v>
      </c>
      <c r="R17" s="34">
        <v>1</v>
      </c>
      <c r="S17" s="146">
        <v>1.5</v>
      </c>
      <c r="T17" s="110"/>
      <c r="U17" s="145">
        <v>1</v>
      </c>
      <c r="V17" s="118">
        <v>0</v>
      </c>
      <c r="W17" s="87">
        <v>2</v>
      </c>
      <c r="X17" s="104">
        <f t="shared" si="0"/>
        <v>14</v>
      </c>
      <c r="Y17" s="36">
        <v>1</v>
      </c>
      <c r="Z17" s="145">
        <v>0.5</v>
      </c>
      <c r="AA17" s="34">
        <v>1</v>
      </c>
      <c r="AB17" s="146">
        <v>1</v>
      </c>
      <c r="AC17" s="110"/>
      <c r="AD17" s="145">
        <v>1.5</v>
      </c>
      <c r="AE17" s="36">
        <v>1</v>
      </c>
      <c r="AF17" s="144">
        <v>0.5</v>
      </c>
      <c r="AG17" s="34">
        <v>1</v>
      </c>
      <c r="AH17" s="146">
        <v>1</v>
      </c>
      <c r="AI17" s="36">
        <v>1</v>
      </c>
      <c r="AJ17" s="145">
        <v>1.5</v>
      </c>
      <c r="AK17" s="71">
        <v>1</v>
      </c>
      <c r="AL17" s="34">
        <v>0</v>
      </c>
      <c r="AM17" s="149"/>
      <c r="AN17" s="14"/>
      <c r="AO17" s="140">
        <v>12.6</v>
      </c>
      <c r="AP17" s="95">
        <f t="shared" si="1"/>
        <v>38.6</v>
      </c>
      <c r="AQ17" s="125">
        <v>2</v>
      </c>
      <c r="AR17" s="127" t="str">
        <f t="shared" si="2"/>
        <v>2 (неуд)</v>
      </c>
      <c r="AS17" s="93"/>
      <c r="AT17" s="61"/>
    </row>
    <row r="18" spans="1:45" ht="12.75">
      <c r="A18" s="70">
        <f t="shared" si="3"/>
        <v>11</v>
      </c>
      <c r="B18" s="139" t="s">
        <v>73</v>
      </c>
      <c r="C18" s="105">
        <v>68</v>
      </c>
      <c r="D18" s="36">
        <v>1</v>
      </c>
      <c r="E18" s="47">
        <v>1.5</v>
      </c>
      <c r="F18" s="110"/>
      <c r="G18" s="145">
        <v>0.5</v>
      </c>
      <c r="H18" s="98">
        <v>1</v>
      </c>
      <c r="I18" s="146">
        <v>1.5</v>
      </c>
      <c r="J18" s="110"/>
      <c r="K18" s="35">
        <v>1</v>
      </c>
      <c r="L18" s="98">
        <v>1</v>
      </c>
      <c r="M18" s="35">
        <v>1.5</v>
      </c>
      <c r="N18" s="34">
        <v>1</v>
      </c>
      <c r="O18" s="146">
        <v>0.5</v>
      </c>
      <c r="P18" s="36">
        <v>1</v>
      </c>
      <c r="Q18" s="145">
        <v>2</v>
      </c>
      <c r="R18" s="34">
        <v>1</v>
      </c>
      <c r="S18" s="146">
        <v>1.5</v>
      </c>
      <c r="T18" s="36">
        <v>1</v>
      </c>
      <c r="U18" s="145">
        <v>1</v>
      </c>
      <c r="V18" s="118">
        <v>0</v>
      </c>
      <c r="W18" s="87">
        <v>5</v>
      </c>
      <c r="X18" s="104">
        <f t="shared" si="0"/>
        <v>23</v>
      </c>
      <c r="Y18" s="36">
        <v>1</v>
      </c>
      <c r="Z18" s="145">
        <v>1</v>
      </c>
      <c r="AA18" s="34">
        <v>1</v>
      </c>
      <c r="AB18" s="146">
        <v>1.5</v>
      </c>
      <c r="AC18" s="36">
        <v>1</v>
      </c>
      <c r="AD18" s="145">
        <v>1.5</v>
      </c>
      <c r="AE18" s="36">
        <v>1</v>
      </c>
      <c r="AF18" s="71">
        <v>2</v>
      </c>
      <c r="AG18" s="34">
        <v>1</v>
      </c>
      <c r="AH18" s="146">
        <v>2</v>
      </c>
      <c r="AI18" s="36">
        <v>1</v>
      </c>
      <c r="AJ18" s="35">
        <v>1.5</v>
      </c>
      <c r="AK18" s="71">
        <v>1</v>
      </c>
      <c r="AL18" s="34">
        <v>0</v>
      </c>
      <c r="AM18" s="149">
        <v>0</v>
      </c>
      <c r="AN18" s="14">
        <v>0</v>
      </c>
      <c r="AO18" s="140">
        <v>18</v>
      </c>
      <c r="AP18" s="95">
        <f t="shared" si="1"/>
        <v>57.5</v>
      </c>
      <c r="AQ18" s="125">
        <v>3</v>
      </c>
      <c r="AR18" s="108" t="str">
        <f t="shared" si="2"/>
        <v>3 (уд)</v>
      </c>
      <c r="AS18" s="93"/>
    </row>
    <row r="19" spans="1:46" ht="12.75">
      <c r="A19" s="70">
        <f t="shared" si="3"/>
        <v>12</v>
      </c>
      <c r="B19" s="139" t="s">
        <v>54</v>
      </c>
      <c r="C19" s="105">
        <v>64</v>
      </c>
      <c r="D19" s="36">
        <v>1</v>
      </c>
      <c r="E19" s="47">
        <v>2</v>
      </c>
      <c r="F19" s="36">
        <v>1</v>
      </c>
      <c r="G19" s="35">
        <v>1.5</v>
      </c>
      <c r="H19" s="114"/>
      <c r="I19" s="47">
        <v>1.5</v>
      </c>
      <c r="J19" s="36">
        <v>1</v>
      </c>
      <c r="K19" s="35">
        <v>2</v>
      </c>
      <c r="L19" s="98">
        <v>1</v>
      </c>
      <c r="M19" s="35">
        <v>1.5</v>
      </c>
      <c r="N19" s="34">
        <v>1</v>
      </c>
      <c r="O19" s="47">
        <v>2</v>
      </c>
      <c r="P19" s="36">
        <v>1</v>
      </c>
      <c r="Q19" s="35">
        <v>2</v>
      </c>
      <c r="R19" s="34">
        <v>1</v>
      </c>
      <c r="S19" s="47">
        <v>2</v>
      </c>
      <c r="T19" s="36">
        <v>1</v>
      </c>
      <c r="U19" s="145">
        <v>1.5</v>
      </c>
      <c r="V19" s="34">
        <v>5</v>
      </c>
      <c r="W19" s="87">
        <v>3.5</v>
      </c>
      <c r="X19" s="104">
        <f t="shared" si="0"/>
        <v>32.5</v>
      </c>
      <c r="Y19" s="36">
        <v>1</v>
      </c>
      <c r="Z19" s="145">
        <v>2</v>
      </c>
      <c r="AA19" s="34">
        <v>1</v>
      </c>
      <c r="AB19" s="47">
        <v>2</v>
      </c>
      <c r="AC19" s="36">
        <v>1</v>
      </c>
      <c r="AD19" s="35">
        <v>2</v>
      </c>
      <c r="AE19" s="36">
        <v>1</v>
      </c>
      <c r="AF19" s="71">
        <v>2</v>
      </c>
      <c r="AG19" s="34">
        <v>1</v>
      </c>
      <c r="AH19" s="47">
        <v>2</v>
      </c>
      <c r="AI19" s="36">
        <v>1</v>
      </c>
      <c r="AJ19" s="35">
        <v>2</v>
      </c>
      <c r="AK19" s="71">
        <v>1</v>
      </c>
      <c r="AL19" s="34">
        <v>4</v>
      </c>
      <c r="AM19" s="14">
        <v>5</v>
      </c>
      <c r="AN19" s="14">
        <v>10</v>
      </c>
      <c r="AO19" s="140">
        <v>7.4</v>
      </c>
      <c r="AP19" s="95">
        <f t="shared" si="1"/>
        <v>77.9</v>
      </c>
      <c r="AQ19" s="142">
        <v>4</v>
      </c>
      <c r="AR19" s="142" t="str">
        <f t="shared" si="2"/>
        <v> 4 (хор)</v>
      </c>
      <c r="AS19" s="103"/>
      <c r="AT19" s="61"/>
    </row>
    <row r="20" spans="1:45" ht="12.75">
      <c r="A20" s="70">
        <f t="shared" si="3"/>
        <v>13</v>
      </c>
      <c r="B20" s="139" t="s">
        <v>80</v>
      </c>
      <c r="C20" s="105">
        <v>67</v>
      </c>
      <c r="D20" s="36">
        <v>1</v>
      </c>
      <c r="E20" s="47">
        <v>2</v>
      </c>
      <c r="F20" s="36">
        <v>1</v>
      </c>
      <c r="G20" s="35">
        <v>2</v>
      </c>
      <c r="H20" s="98">
        <v>1</v>
      </c>
      <c r="I20" s="47">
        <v>2</v>
      </c>
      <c r="J20" s="36">
        <v>1</v>
      </c>
      <c r="K20" s="145">
        <v>2</v>
      </c>
      <c r="L20" s="111"/>
      <c r="M20" s="145">
        <v>1.5</v>
      </c>
      <c r="N20" s="34">
        <v>1</v>
      </c>
      <c r="O20" s="47">
        <v>2</v>
      </c>
      <c r="P20" s="36">
        <v>1</v>
      </c>
      <c r="Q20" s="35">
        <v>2</v>
      </c>
      <c r="R20" s="130"/>
      <c r="S20" s="47">
        <v>2</v>
      </c>
      <c r="T20" s="36">
        <v>1</v>
      </c>
      <c r="U20" s="145">
        <v>1.5</v>
      </c>
      <c r="V20" s="34">
        <v>5</v>
      </c>
      <c r="W20" s="87">
        <v>3</v>
      </c>
      <c r="X20" s="104">
        <f t="shared" si="0"/>
        <v>32</v>
      </c>
      <c r="Y20" s="36">
        <v>1</v>
      </c>
      <c r="Z20" s="35">
        <v>1.5</v>
      </c>
      <c r="AA20" s="34">
        <v>1</v>
      </c>
      <c r="AB20" s="146">
        <v>2</v>
      </c>
      <c r="AC20" s="36">
        <v>1</v>
      </c>
      <c r="AD20" s="35">
        <v>2</v>
      </c>
      <c r="AE20" s="36">
        <v>1</v>
      </c>
      <c r="AF20" s="71">
        <v>2</v>
      </c>
      <c r="AG20" s="34">
        <v>1</v>
      </c>
      <c r="AH20" s="47">
        <v>2</v>
      </c>
      <c r="AI20" s="36">
        <v>1</v>
      </c>
      <c r="AJ20" s="35">
        <v>2</v>
      </c>
      <c r="AK20" s="71">
        <v>1</v>
      </c>
      <c r="AL20" s="34">
        <v>2.5</v>
      </c>
      <c r="AM20" s="14">
        <v>5</v>
      </c>
      <c r="AN20" s="14">
        <v>10</v>
      </c>
      <c r="AO20" s="140">
        <v>16</v>
      </c>
      <c r="AP20" s="95">
        <f t="shared" si="1"/>
        <v>84</v>
      </c>
      <c r="AQ20" s="148">
        <v>5</v>
      </c>
      <c r="AR20" s="148" t="str">
        <f t="shared" si="2"/>
        <v> 4 (хор)</v>
      </c>
      <c r="AS20" s="103"/>
    </row>
    <row r="21" spans="1:45" ht="25.5">
      <c r="A21" s="70">
        <f t="shared" si="3"/>
        <v>14</v>
      </c>
      <c r="B21" s="139" t="s">
        <v>55</v>
      </c>
      <c r="C21" s="105">
        <v>64</v>
      </c>
      <c r="D21" s="36">
        <v>1</v>
      </c>
      <c r="E21" s="47">
        <v>2</v>
      </c>
      <c r="F21" s="36">
        <v>1</v>
      </c>
      <c r="G21" s="35">
        <v>2</v>
      </c>
      <c r="H21" s="98">
        <v>1</v>
      </c>
      <c r="I21" s="47">
        <v>2</v>
      </c>
      <c r="J21" s="36">
        <v>1</v>
      </c>
      <c r="K21" s="35">
        <v>2</v>
      </c>
      <c r="L21" s="114"/>
      <c r="M21" s="35">
        <v>2</v>
      </c>
      <c r="N21" s="34">
        <v>1</v>
      </c>
      <c r="O21" s="47">
        <v>2</v>
      </c>
      <c r="P21" s="36">
        <v>1</v>
      </c>
      <c r="Q21" s="35">
        <v>2</v>
      </c>
      <c r="R21" s="34">
        <v>1</v>
      </c>
      <c r="S21" s="47">
        <v>2</v>
      </c>
      <c r="T21" s="36">
        <v>1</v>
      </c>
      <c r="U21" s="35">
        <v>1.5</v>
      </c>
      <c r="V21" s="34">
        <v>5</v>
      </c>
      <c r="W21" s="87">
        <v>8</v>
      </c>
      <c r="X21" s="104">
        <f t="shared" si="0"/>
        <v>38.5</v>
      </c>
      <c r="Y21" s="36">
        <v>1</v>
      </c>
      <c r="Z21" s="35">
        <v>2</v>
      </c>
      <c r="AA21" s="34">
        <v>1</v>
      </c>
      <c r="AB21" s="47">
        <v>2</v>
      </c>
      <c r="AC21" s="36">
        <v>1</v>
      </c>
      <c r="AD21" s="35">
        <v>2</v>
      </c>
      <c r="AE21" s="36">
        <v>1</v>
      </c>
      <c r="AF21" s="71">
        <v>2</v>
      </c>
      <c r="AG21" s="34">
        <v>1</v>
      </c>
      <c r="AH21" s="47">
        <v>2</v>
      </c>
      <c r="AI21" s="36">
        <v>1</v>
      </c>
      <c r="AJ21" s="35">
        <v>2</v>
      </c>
      <c r="AK21" s="71">
        <v>1</v>
      </c>
      <c r="AL21" s="34">
        <v>4</v>
      </c>
      <c r="AM21" s="14">
        <v>5</v>
      </c>
      <c r="AN21" s="14">
        <v>10</v>
      </c>
      <c r="AO21" s="140">
        <v>10.6</v>
      </c>
      <c r="AP21" s="95">
        <f t="shared" si="1"/>
        <v>87.1</v>
      </c>
      <c r="AQ21" s="125">
        <v>5</v>
      </c>
      <c r="AR21" s="148" t="str">
        <f t="shared" si="2"/>
        <v>5 (отл)</v>
      </c>
      <c r="AS21" s="103"/>
    </row>
    <row r="22" spans="1:46" ht="12.75">
      <c r="A22" s="70">
        <f t="shared" si="3"/>
        <v>15</v>
      </c>
      <c r="B22" s="139" t="s">
        <v>64</v>
      </c>
      <c r="C22" s="105">
        <v>67</v>
      </c>
      <c r="D22" s="36">
        <v>1</v>
      </c>
      <c r="E22" s="47">
        <v>2</v>
      </c>
      <c r="F22" s="36">
        <v>1</v>
      </c>
      <c r="G22" s="145">
        <v>1.5</v>
      </c>
      <c r="H22" s="98">
        <v>1</v>
      </c>
      <c r="I22" s="146">
        <v>1</v>
      </c>
      <c r="J22" s="36">
        <v>1</v>
      </c>
      <c r="K22" s="145">
        <v>0</v>
      </c>
      <c r="L22" s="98">
        <v>1</v>
      </c>
      <c r="M22" s="145">
        <v>0.5</v>
      </c>
      <c r="N22" s="118"/>
      <c r="O22" s="47">
        <v>1.5</v>
      </c>
      <c r="P22" s="36">
        <v>1</v>
      </c>
      <c r="Q22" s="35">
        <v>1.5</v>
      </c>
      <c r="R22" s="118"/>
      <c r="S22" s="47">
        <v>1.5</v>
      </c>
      <c r="T22" s="36">
        <v>1</v>
      </c>
      <c r="U22" s="35">
        <v>1.5</v>
      </c>
      <c r="V22" s="118">
        <v>5</v>
      </c>
      <c r="W22" s="87">
        <v>4</v>
      </c>
      <c r="X22" s="104">
        <f t="shared" si="0"/>
        <v>27</v>
      </c>
      <c r="Y22" s="36">
        <v>1</v>
      </c>
      <c r="Z22" s="145">
        <v>1</v>
      </c>
      <c r="AA22" s="34">
        <v>1</v>
      </c>
      <c r="AB22" s="47">
        <v>2</v>
      </c>
      <c r="AC22" s="36">
        <v>1</v>
      </c>
      <c r="AD22" s="35">
        <v>2</v>
      </c>
      <c r="AE22" s="36">
        <v>1</v>
      </c>
      <c r="AF22" s="71">
        <v>2</v>
      </c>
      <c r="AG22" s="34">
        <v>1</v>
      </c>
      <c r="AH22" s="146">
        <v>1.5</v>
      </c>
      <c r="AI22" s="110"/>
      <c r="AJ22" s="145">
        <v>2</v>
      </c>
      <c r="AK22" s="71">
        <v>1</v>
      </c>
      <c r="AL22" s="34">
        <v>0</v>
      </c>
      <c r="AM22" s="149">
        <v>0</v>
      </c>
      <c r="AN22" s="14">
        <v>10</v>
      </c>
      <c r="AO22" s="140">
        <v>18.6</v>
      </c>
      <c r="AP22" s="95">
        <f t="shared" si="1"/>
        <v>72.1</v>
      </c>
      <c r="AQ22" s="125">
        <v>4</v>
      </c>
      <c r="AR22" s="142" t="str">
        <f t="shared" si="2"/>
        <v> 4 (хор)</v>
      </c>
      <c r="AS22" s="103"/>
      <c r="AT22" s="61"/>
    </row>
    <row r="23" spans="1:45" ht="12.75">
      <c r="A23" s="70">
        <f t="shared" si="3"/>
        <v>16</v>
      </c>
      <c r="B23" s="128" t="s">
        <v>56</v>
      </c>
      <c r="C23" s="105">
        <v>64</v>
      </c>
      <c r="D23" s="36">
        <v>1</v>
      </c>
      <c r="E23" s="146"/>
      <c r="F23" s="36">
        <v>1</v>
      </c>
      <c r="G23" s="145"/>
      <c r="H23" s="98">
        <v>1</v>
      </c>
      <c r="I23" s="146"/>
      <c r="J23" s="36">
        <v>1</v>
      </c>
      <c r="K23" s="145"/>
      <c r="L23" s="98">
        <v>1</v>
      </c>
      <c r="M23" s="145"/>
      <c r="N23" s="34">
        <v>1</v>
      </c>
      <c r="O23" s="146"/>
      <c r="P23" s="36">
        <v>1</v>
      </c>
      <c r="Q23" s="145"/>
      <c r="R23" s="34">
        <v>1</v>
      </c>
      <c r="S23" s="146"/>
      <c r="T23" s="36">
        <v>1</v>
      </c>
      <c r="U23" s="145"/>
      <c r="V23" s="34">
        <v>5</v>
      </c>
      <c r="W23" s="87">
        <v>5</v>
      </c>
      <c r="X23" s="104">
        <f t="shared" si="0"/>
        <v>19</v>
      </c>
      <c r="Y23" s="36">
        <v>1</v>
      </c>
      <c r="Z23" s="145"/>
      <c r="AA23" s="34">
        <v>1</v>
      </c>
      <c r="AB23" s="146"/>
      <c r="AC23" s="36">
        <v>1</v>
      </c>
      <c r="AD23" s="145"/>
      <c r="AE23" s="36">
        <v>1</v>
      </c>
      <c r="AF23" s="144"/>
      <c r="AG23" s="34">
        <v>1</v>
      </c>
      <c r="AH23" s="146"/>
      <c r="AI23" s="36">
        <v>1</v>
      </c>
      <c r="AJ23" s="145"/>
      <c r="AK23" s="71">
        <v>1</v>
      </c>
      <c r="AL23" s="34">
        <v>0</v>
      </c>
      <c r="AM23" s="149"/>
      <c r="AN23" s="14"/>
      <c r="AO23" s="140">
        <v>6.6</v>
      </c>
      <c r="AP23" s="95">
        <f t="shared" si="1"/>
        <v>32.6</v>
      </c>
      <c r="AQ23" s="125">
        <v>2</v>
      </c>
      <c r="AR23" s="127" t="str">
        <f t="shared" si="2"/>
        <v>2 (неуд)</v>
      </c>
      <c r="AS23" s="103"/>
    </row>
    <row r="24" spans="1:46" ht="12.75">
      <c r="A24" s="70">
        <f t="shared" si="3"/>
        <v>17</v>
      </c>
      <c r="B24" s="128" t="s">
        <v>83</v>
      </c>
      <c r="C24" s="105">
        <v>64</v>
      </c>
      <c r="D24" s="36">
        <v>1</v>
      </c>
      <c r="E24" s="146"/>
      <c r="F24" s="110"/>
      <c r="G24" s="145"/>
      <c r="H24" s="114"/>
      <c r="I24" s="146"/>
      <c r="J24" s="110"/>
      <c r="K24" s="145"/>
      <c r="L24" s="111"/>
      <c r="M24" s="145"/>
      <c r="N24" s="130"/>
      <c r="O24" s="146"/>
      <c r="P24" s="115"/>
      <c r="Q24" s="145"/>
      <c r="R24" s="34">
        <v>1</v>
      </c>
      <c r="S24" s="146"/>
      <c r="T24" s="110"/>
      <c r="U24" s="145"/>
      <c r="V24" s="34">
        <v>2.5</v>
      </c>
      <c r="W24" s="132"/>
      <c r="X24" s="104">
        <f t="shared" si="0"/>
        <v>4.5</v>
      </c>
      <c r="Y24" s="110"/>
      <c r="Z24" s="145"/>
      <c r="AA24" s="118"/>
      <c r="AB24" s="146"/>
      <c r="AC24" s="110"/>
      <c r="AD24" s="145"/>
      <c r="AE24" s="110"/>
      <c r="AF24" s="144"/>
      <c r="AG24" s="118"/>
      <c r="AH24" s="146"/>
      <c r="AI24" s="36">
        <v>1</v>
      </c>
      <c r="AJ24" s="145"/>
      <c r="AK24" s="144"/>
      <c r="AL24" s="34">
        <v>0</v>
      </c>
      <c r="AM24" s="14">
        <v>5</v>
      </c>
      <c r="AN24" s="14">
        <v>10</v>
      </c>
      <c r="AO24" s="140">
        <v>5.4</v>
      </c>
      <c r="AP24" s="95">
        <f t="shared" si="1"/>
        <v>25.9</v>
      </c>
      <c r="AQ24" s="125">
        <v>2</v>
      </c>
      <c r="AR24" s="127" t="str">
        <f t="shared" si="2"/>
        <v>2 (неуд)</v>
      </c>
      <c r="AS24" s="103"/>
      <c r="AT24" s="61"/>
    </row>
    <row r="25" spans="1:46" ht="25.5">
      <c r="A25" s="70">
        <f t="shared" si="3"/>
        <v>18</v>
      </c>
      <c r="B25" s="139" t="s">
        <v>65</v>
      </c>
      <c r="C25" s="105">
        <v>67</v>
      </c>
      <c r="D25" s="110"/>
      <c r="E25" s="146">
        <v>0.5</v>
      </c>
      <c r="F25" s="36">
        <v>1</v>
      </c>
      <c r="G25" s="145">
        <v>1</v>
      </c>
      <c r="H25" s="114"/>
      <c r="I25" s="146">
        <v>1</v>
      </c>
      <c r="J25" s="115"/>
      <c r="K25" s="145">
        <v>1</v>
      </c>
      <c r="L25" s="98">
        <v>1</v>
      </c>
      <c r="M25" s="145">
        <v>1</v>
      </c>
      <c r="N25" s="118"/>
      <c r="O25" s="146">
        <v>0.5</v>
      </c>
      <c r="P25" s="36">
        <v>1</v>
      </c>
      <c r="Q25" s="145">
        <v>1</v>
      </c>
      <c r="R25" s="118"/>
      <c r="S25" s="146">
        <v>0.5</v>
      </c>
      <c r="T25" s="110"/>
      <c r="U25" s="145">
        <v>1</v>
      </c>
      <c r="V25" s="34">
        <v>2.5</v>
      </c>
      <c r="W25" s="87">
        <v>2</v>
      </c>
      <c r="X25" s="104">
        <f t="shared" si="0"/>
        <v>15</v>
      </c>
      <c r="Y25" s="36">
        <v>1</v>
      </c>
      <c r="Z25" s="35">
        <v>0.5</v>
      </c>
      <c r="AA25" s="34">
        <v>1</v>
      </c>
      <c r="AB25" s="146">
        <v>1</v>
      </c>
      <c r="AC25" s="110"/>
      <c r="AD25" s="145">
        <v>1</v>
      </c>
      <c r="AE25" s="36">
        <v>1</v>
      </c>
      <c r="AF25" s="144">
        <v>1</v>
      </c>
      <c r="AG25" s="118"/>
      <c r="AH25" s="146">
        <v>1</v>
      </c>
      <c r="AI25" s="36">
        <v>1</v>
      </c>
      <c r="AJ25" s="35">
        <v>1</v>
      </c>
      <c r="AK25" s="71">
        <v>1</v>
      </c>
      <c r="AL25" s="34">
        <v>0</v>
      </c>
      <c r="AM25" s="14">
        <v>5</v>
      </c>
      <c r="AN25" s="14">
        <v>10</v>
      </c>
      <c r="AO25" s="140">
        <v>16.6</v>
      </c>
      <c r="AP25" s="95">
        <f t="shared" si="1"/>
        <v>57.1</v>
      </c>
      <c r="AQ25" s="125">
        <v>3</v>
      </c>
      <c r="AR25" s="108" t="str">
        <f t="shared" si="2"/>
        <v>3 (уд)</v>
      </c>
      <c r="AS25" s="103"/>
      <c r="AT25" s="61"/>
    </row>
    <row r="26" spans="1:46" ht="12.75">
      <c r="A26" s="70">
        <f t="shared" si="3"/>
        <v>19</v>
      </c>
      <c r="B26" s="128" t="s">
        <v>74</v>
      </c>
      <c r="C26" s="105">
        <v>68</v>
      </c>
      <c r="D26" s="36">
        <v>1</v>
      </c>
      <c r="E26" s="146"/>
      <c r="F26" s="36">
        <v>1</v>
      </c>
      <c r="G26" s="145"/>
      <c r="H26" s="98">
        <v>1</v>
      </c>
      <c r="I26" s="146"/>
      <c r="J26" s="110"/>
      <c r="K26" s="145"/>
      <c r="L26" s="98">
        <v>1</v>
      </c>
      <c r="M26" s="145"/>
      <c r="N26" s="118"/>
      <c r="O26" s="146"/>
      <c r="P26" s="110"/>
      <c r="Q26" s="145"/>
      <c r="R26" s="34">
        <v>1</v>
      </c>
      <c r="S26" s="146"/>
      <c r="T26" s="36">
        <v>1</v>
      </c>
      <c r="U26" s="145"/>
      <c r="V26" s="118"/>
      <c r="W26" s="132"/>
      <c r="X26" s="104">
        <f t="shared" si="0"/>
        <v>6</v>
      </c>
      <c r="Y26" s="110"/>
      <c r="Z26" s="145"/>
      <c r="AA26" s="118"/>
      <c r="AB26" s="146"/>
      <c r="AC26" s="110"/>
      <c r="AD26" s="145"/>
      <c r="AE26" s="110"/>
      <c r="AF26" s="144"/>
      <c r="AG26" s="118"/>
      <c r="AH26" s="146"/>
      <c r="AI26" s="110"/>
      <c r="AJ26" s="145"/>
      <c r="AK26" s="144"/>
      <c r="AL26" s="34">
        <v>0</v>
      </c>
      <c r="AM26" s="149"/>
      <c r="AN26" s="14"/>
      <c r="AO26" s="141"/>
      <c r="AP26" s="95">
        <f t="shared" si="1"/>
        <v>6</v>
      </c>
      <c r="AQ26" s="125">
        <v>2</v>
      </c>
      <c r="AR26" s="127" t="str">
        <f t="shared" si="2"/>
        <v>2 (неуд)</v>
      </c>
      <c r="AS26" s="103"/>
      <c r="AT26" s="61"/>
    </row>
    <row r="27" spans="1:46" ht="12.75">
      <c r="A27" s="70">
        <f t="shared" si="3"/>
        <v>20</v>
      </c>
      <c r="B27" s="139" t="s">
        <v>78</v>
      </c>
      <c r="C27" s="105">
        <v>68</v>
      </c>
      <c r="D27" s="36">
        <v>1</v>
      </c>
      <c r="E27" s="47">
        <v>2</v>
      </c>
      <c r="F27" s="36">
        <v>1</v>
      </c>
      <c r="G27" s="35">
        <v>2</v>
      </c>
      <c r="H27" s="98">
        <v>1</v>
      </c>
      <c r="I27" s="47">
        <v>2</v>
      </c>
      <c r="J27" s="36">
        <v>1</v>
      </c>
      <c r="K27" s="35">
        <v>2</v>
      </c>
      <c r="L27" s="98">
        <v>1</v>
      </c>
      <c r="M27" s="35">
        <v>1.5</v>
      </c>
      <c r="N27" s="34">
        <v>1</v>
      </c>
      <c r="O27" s="47">
        <v>2</v>
      </c>
      <c r="P27" s="36">
        <v>1</v>
      </c>
      <c r="Q27" s="35">
        <v>2</v>
      </c>
      <c r="R27" s="34">
        <v>1</v>
      </c>
      <c r="S27" s="146">
        <v>2</v>
      </c>
      <c r="T27" s="36">
        <v>1</v>
      </c>
      <c r="U27" s="145">
        <v>1.5</v>
      </c>
      <c r="V27" s="118">
        <v>0</v>
      </c>
      <c r="W27" s="87">
        <v>2.5</v>
      </c>
      <c r="X27" s="104">
        <f t="shared" si="0"/>
        <v>28.5</v>
      </c>
      <c r="Y27" s="36">
        <v>1</v>
      </c>
      <c r="Z27" s="35">
        <v>1.5</v>
      </c>
      <c r="AA27" s="34">
        <v>1</v>
      </c>
      <c r="AB27" s="146">
        <v>2</v>
      </c>
      <c r="AC27" s="36">
        <v>1</v>
      </c>
      <c r="AD27" s="145">
        <v>2</v>
      </c>
      <c r="AE27" s="36">
        <v>1</v>
      </c>
      <c r="AF27" s="71">
        <v>2</v>
      </c>
      <c r="AG27" s="34">
        <v>1</v>
      </c>
      <c r="AH27" s="47">
        <v>1.5</v>
      </c>
      <c r="AI27" s="36">
        <v>1</v>
      </c>
      <c r="AJ27" s="35">
        <v>2</v>
      </c>
      <c r="AK27" s="71">
        <v>1</v>
      </c>
      <c r="AL27" s="34">
        <v>3</v>
      </c>
      <c r="AM27" s="149">
        <v>2.5</v>
      </c>
      <c r="AN27" s="14"/>
      <c r="AO27" s="140">
        <v>6</v>
      </c>
      <c r="AP27" s="95">
        <f t="shared" si="1"/>
        <v>58</v>
      </c>
      <c r="AQ27" s="125">
        <v>3</v>
      </c>
      <c r="AR27" s="108" t="str">
        <f t="shared" si="2"/>
        <v>3 (уд)</v>
      </c>
      <c r="AS27" s="103"/>
      <c r="AT27" s="61"/>
    </row>
    <row r="28" spans="1:45" ht="12.75">
      <c r="A28" s="70">
        <f t="shared" si="3"/>
        <v>21</v>
      </c>
      <c r="B28" s="139" t="s">
        <v>57</v>
      </c>
      <c r="C28" s="105">
        <v>64</v>
      </c>
      <c r="D28" s="36">
        <v>1</v>
      </c>
      <c r="E28" s="47">
        <v>2</v>
      </c>
      <c r="F28" s="36">
        <v>1</v>
      </c>
      <c r="G28" s="35">
        <v>2</v>
      </c>
      <c r="H28" s="98">
        <v>1</v>
      </c>
      <c r="I28" s="47">
        <v>2</v>
      </c>
      <c r="J28" s="36">
        <v>1</v>
      </c>
      <c r="K28" s="35">
        <v>2</v>
      </c>
      <c r="L28" s="98">
        <v>1</v>
      </c>
      <c r="M28" s="35">
        <v>2</v>
      </c>
      <c r="N28" s="34">
        <v>1</v>
      </c>
      <c r="O28" s="47">
        <v>2</v>
      </c>
      <c r="P28" s="36">
        <v>1</v>
      </c>
      <c r="Q28" s="35">
        <v>2</v>
      </c>
      <c r="R28" s="34">
        <v>1</v>
      </c>
      <c r="S28" s="47">
        <v>2</v>
      </c>
      <c r="T28" s="36">
        <v>1</v>
      </c>
      <c r="U28" s="145">
        <v>2</v>
      </c>
      <c r="V28" s="34">
        <v>5</v>
      </c>
      <c r="W28" s="87">
        <v>7</v>
      </c>
      <c r="X28" s="104">
        <f t="shared" si="0"/>
        <v>39</v>
      </c>
      <c r="Y28" s="36">
        <v>1</v>
      </c>
      <c r="Z28" s="145">
        <v>2</v>
      </c>
      <c r="AA28" s="34">
        <v>1</v>
      </c>
      <c r="AB28" s="47">
        <v>2</v>
      </c>
      <c r="AC28" s="36">
        <v>1</v>
      </c>
      <c r="AD28" s="35">
        <v>2</v>
      </c>
      <c r="AE28" s="36">
        <v>1</v>
      </c>
      <c r="AF28" s="71">
        <v>2</v>
      </c>
      <c r="AG28" s="34">
        <v>1</v>
      </c>
      <c r="AH28" s="47">
        <v>2</v>
      </c>
      <c r="AI28" s="36">
        <v>1</v>
      </c>
      <c r="AJ28" s="35">
        <v>2</v>
      </c>
      <c r="AK28" s="71">
        <v>1</v>
      </c>
      <c r="AL28" s="34">
        <v>4</v>
      </c>
      <c r="AM28" s="14">
        <v>5</v>
      </c>
      <c r="AN28" s="14">
        <v>10</v>
      </c>
      <c r="AO28" s="140">
        <v>4.6</v>
      </c>
      <c r="AP28" s="95">
        <f t="shared" si="1"/>
        <v>81.6</v>
      </c>
      <c r="AQ28" s="148">
        <v>5</v>
      </c>
      <c r="AR28" s="148" t="str">
        <f t="shared" si="2"/>
        <v> 4 (хор)</v>
      </c>
      <c r="AS28" s="103"/>
    </row>
    <row r="29" spans="1:45" ht="12.75">
      <c r="A29" s="70">
        <f t="shared" si="3"/>
        <v>22</v>
      </c>
      <c r="B29" s="107" t="s">
        <v>77</v>
      </c>
      <c r="C29" s="105">
        <v>68</v>
      </c>
      <c r="D29" s="36">
        <v>1</v>
      </c>
      <c r="E29" s="47">
        <v>2</v>
      </c>
      <c r="F29" s="36">
        <v>1</v>
      </c>
      <c r="G29" s="35">
        <v>2</v>
      </c>
      <c r="H29" s="98">
        <v>1</v>
      </c>
      <c r="I29" s="47">
        <v>2</v>
      </c>
      <c r="J29" s="36">
        <v>1</v>
      </c>
      <c r="K29" s="35">
        <v>2</v>
      </c>
      <c r="L29" s="98">
        <v>1</v>
      </c>
      <c r="M29" s="35">
        <v>2</v>
      </c>
      <c r="N29" s="34">
        <v>1</v>
      </c>
      <c r="O29" s="47">
        <v>2</v>
      </c>
      <c r="P29" s="36">
        <v>1</v>
      </c>
      <c r="Q29" s="35">
        <v>2</v>
      </c>
      <c r="R29" s="34">
        <v>1</v>
      </c>
      <c r="S29" s="47">
        <v>2</v>
      </c>
      <c r="T29" s="36">
        <v>1</v>
      </c>
      <c r="U29" s="35">
        <v>2</v>
      </c>
      <c r="V29" s="34">
        <v>5</v>
      </c>
      <c r="W29" s="87">
        <v>7.5</v>
      </c>
      <c r="X29" s="104">
        <f t="shared" si="0"/>
        <v>39.5</v>
      </c>
      <c r="Y29" s="36">
        <v>1</v>
      </c>
      <c r="Z29" s="35">
        <v>2</v>
      </c>
      <c r="AA29" s="34">
        <v>1</v>
      </c>
      <c r="AB29" s="47">
        <v>2</v>
      </c>
      <c r="AC29" s="36">
        <v>1</v>
      </c>
      <c r="AD29" s="35">
        <v>2</v>
      </c>
      <c r="AE29" s="36">
        <v>1</v>
      </c>
      <c r="AF29" s="71">
        <v>2</v>
      </c>
      <c r="AG29" s="34">
        <v>1</v>
      </c>
      <c r="AH29" s="47">
        <v>2</v>
      </c>
      <c r="AI29" s="36">
        <v>1</v>
      </c>
      <c r="AJ29" s="35">
        <v>2</v>
      </c>
      <c r="AK29" s="71">
        <v>1</v>
      </c>
      <c r="AL29" s="34">
        <v>4</v>
      </c>
      <c r="AM29" s="14">
        <v>5</v>
      </c>
      <c r="AN29" s="14">
        <v>10</v>
      </c>
      <c r="AO29" s="140">
        <v>16</v>
      </c>
      <c r="AP29" s="95">
        <f t="shared" si="1"/>
        <v>93.5</v>
      </c>
      <c r="AQ29" s="148">
        <v>5</v>
      </c>
      <c r="AR29" s="148" t="str">
        <f t="shared" si="2"/>
        <v>5 (отл)</v>
      </c>
      <c r="AS29" s="103"/>
    </row>
    <row r="30" spans="1:45" ht="12.75">
      <c r="A30" s="70">
        <f t="shared" si="3"/>
        <v>23</v>
      </c>
      <c r="B30" s="139" t="s">
        <v>79</v>
      </c>
      <c r="C30" s="105">
        <v>68</v>
      </c>
      <c r="D30" s="36">
        <v>1</v>
      </c>
      <c r="E30" s="47">
        <v>2</v>
      </c>
      <c r="F30" s="110"/>
      <c r="G30" s="35">
        <v>1</v>
      </c>
      <c r="H30" s="98">
        <v>1</v>
      </c>
      <c r="I30" s="47">
        <v>2</v>
      </c>
      <c r="J30" s="36">
        <v>1</v>
      </c>
      <c r="K30" s="35">
        <v>2</v>
      </c>
      <c r="L30" s="98">
        <v>1</v>
      </c>
      <c r="M30" s="35">
        <v>2</v>
      </c>
      <c r="N30" s="34">
        <v>1</v>
      </c>
      <c r="O30" s="47">
        <v>2</v>
      </c>
      <c r="P30" s="110"/>
      <c r="Q30" s="35">
        <v>2</v>
      </c>
      <c r="R30" s="34">
        <v>1</v>
      </c>
      <c r="S30" s="47">
        <v>2</v>
      </c>
      <c r="T30" s="36">
        <v>1</v>
      </c>
      <c r="U30" s="35">
        <v>2</v>
      </c>
      <c r="V30" s="119">
        <v>5</v>
      </c>
      <c r="W30" s="132"/>
      <c r="X30" s="104">
        <f t="shared" si="0"/>
        <v>29</v>
      </c>
      <c r="Y30" s="110"/>
      <c r="Z30" s="35">
        <v>1.5</v>
      </c>
      <c r="AA30" s="34">
        <v>1</v>
      </c>
      <c r="AB30" s="47">
        <v>2</v>
      </c>
      <c r="AC30" s="110"/>
      <c r="AD30" s="35">
        <v>2</v>
      </c>
      <c r="AE30" s="115"/>
      <c r="AF30" s="71">
        <v>2</v>
      </c>
      <c r="AG30" s="118"/>
      <c r="AH30" s="47">
        <v>2</v>
      </c>
      <c r="AI30" s="36">
        <v>1</v>
      </c>
      <c r="AJ30" s="35">
        <v>1.5</v>
      </c>
      <c r="AK30" s="144"/>
      <c r="AL30" s="34">
        <v>0</v>
      </c>
      <c r="AM30" s="14">
        <v>5</v>
      </c>
      <c r="AN30" s="14">
        <v>10</v>
      </c>
      <c r="AO30" s="140">
        <v>15.4</v>
      </c>
      <c r="AP30" s="95">
        <f>SUM(X30:AO30)</f>
        <v>72.4</v>
      </c>
      <c r="AQ30" s="142">
        <v>4</v>
      </c>
      <c r="AR30" s="142" t="str">
        <f>IF(AP30&lt;$AW$7,"2 (неуд)",IF(AP30&lt;$AW$6,"3 (уд)",IF(AP30&lt;$AW$5," 4 (хор)","5 (отл)")))</f>
        <v> 4 (хор)</v>
      </c>
      <c r="AS30" s="103"/>
    </row>
    <row r="31" spans="1:46" ht="12.75">
      <c r="A31" s="70">
        <f t="shared" si="3"/>
        <v>24</v>
      </c>
      <c r="B31" s="139" t="s">
        <v>58</v>
      </c>
      <c r="C31" s="105">
        <v>64</v>
      </c>
      <c r="D31" s="36">
        <v>1</v>
      </c>
      <c r="E31" s="47">
        <v>2</v>
      </c>
      <c r="F31" s="36">
        <v>1</v>
      </c>
      <c r="G31" s="35">
        <v>2</v>
      </c>
      <c r="H31" s="98">
        <v>1</v>
      </c>
      <c r="I31" s="47">
        <v>2</v>
      </c>
      <c r="J31" s="36">
        <v>1</v>
      </c>
      <c r="K31" s="35">
        <v>2</v>
      </c>
      <c r="L31" s="98">
        <v>1</v>
      </c>
      <c r="M31" s="35">
        <v>1.5</v>
      </c>
      <c r="N31" s="34">
        <v>1</v>
      </c>
      <c r="O31" s="47">
        <v>2</v>
      </c>
      <c r="P31" s="36">
        <v>1</v>
      </c>
      <c r="Q31" s="145">
        <v>1.5</v>
      </c>
      <c r="R31" s="34">
        <v>1</v>
      </c>
      <c r="S31" s="47">
        <v>2</v>
      </c>
      <c r="T31" s="36">
        <v>1</v>
      </c>
      <c r="U31" s="35">
        <v>1.5</v>
      </c>
      <c r="V31" s="34">
        <v>5</v>
      </c>
      <c r="W31" s="87">
        <v>8.5</v>
      </c>
      <c r="X31" s="104">
        <f t="shared" si="0"/>
        <v>39</v>
      </c>
      <c r="Y31" s="36">
        <v>1</v>
      </c>
      <c r="Z31" s="145">
        <v>1.5</v>
      </c>
      <c r="AA31" s="34">
        <v>1</v>
      </c>
      <c r="AB31" s="146">
        <v>2</v>
      </c>
      <c r="AC31" s="36">
        <v>1</v>
      </c>
      <c r="AD31" s="145"/>
      <c r="AE31" s="110"/>
      <c r="AF31" s="144"/>
      <c r="AG31" s="34">
        <v>1</v>
      </c>
      <c r="AH31" s="146"/>
      <c r="AI31" s="36">
        <v>1</v>
      </c>
      <c r="AJ31" s="145"/>
      <c r="AK31" s="71">
        <v>1</v>
      </c>
      <c r="AL31" s="34">
        <v>2</v>
      </c>
      <c r="AM31" s="14">
        <v>5</v>
      </c>
      <c r="AN31" s="14">
        <v>10</v>
      </c>
      <c r="AO31" s="140">
        <v>9.4</v>
      </c>
      <c r="AP31" s="95">
        <f>SUM(X31:AO31)</f>
        <v>74.9</v>
      </c>
      <c r="AQ31" s="125">
        <v>4</v>
      </c>
      <c r="AR31" s="142" t="str">
        <f t="shared" si="2"/>
        <v> 4 (хор)</v>
      </c>
      <c r="AS31" s="103"/>
      <c r="AT31" s="61"/>
    </row>
    <row r="32" spans="1:46" ht="12.75">
      <c r="A32" s="70">
        <f t="shared" si="3"/>
        <v>25</v>
      </c>
      <c r="B32" s="128" t="s">
        <v>59</v>
      </c>
      <c r="C32" s="105">
        <v>64</v>
      </c>
      <c r="D32" s="110"/>
      <c r="E32" s="146">
        <v>1</v>
      </c>
      <c r="F32" s="36">
        <v>1</v>
      </c>
      <c r="G32" s="145">
        <v>0.5</v>
      </c>
      <c r="H32" s="98">
        <v>1</v>
      </c>
      <c r="I32" s="146">
        <v>0.5</v>
      </c>
      <c r="J32" s="36">
        <v>1</v>
      </c>
      <c r="K32" s="145"/>
      <c r="L32" s="98">
        <v>1</v>
      </c>
      <c r="M32" s="145"/>
      <c r="N32" s="118"/>
      <c r="O32" s="146"/>
      <c r="P32" s="36">
        <v>1</v>
      </c>
      <c r="Q32" s="145">
        <v>1</v>
      </c>
      <c r="R32" s="34">
        <v>1</v>
      </c>
      <c r="S32" s="146">
        <v>1.5</v>
      </c>
      <c r="T32" s="36">
        <v>1</v>
      </c>
      <c r="U32" s="145">
        <v>1</v>
      </c>
      <c r="V32" s="118">
        <v>0</v>
      </c>
      <c r="W32" s="87">
        <v>3.5</v>
      </c>
      <c r="X32" s="104">
        <f t="shared" si="0"/>
        <v>16</v>
      </c>
      <c r="Y32" s="36">
        <v>1</v>
      </c>
      <c r="Z32" s="145">
        <v>1</v>
      </c>
      <c r="AA32" s="34">
        <v>1</v>
      </c>
      <c r="AB32" s="146">
        <v>2</v>
      </c>
      <c r="AC32" s="36">
        <v>1</v>
      </c>
      <c r="AD32" s="145">
        <v>1.5</v>
      </c>
      <c r="AE32" s="110"/>
      <c r="AF32" s="144">
        <v>1</v>
      </c>
      <c r="AG32" s="34">
        <v>1</v>
      </c>
      <c r="AH32" s="146">
        <v>1</v>
      </c>
      <c r="AI32" s="36">
        <v>1</v>
      </c>
      <c r="AJ32" s="145">
        <v>1.5</v>
      </c>
      <c r="AK32" s="71">
        <v>1</v>
      </c>
      <c r="AL32" s="34">
        <v>0</v>
      </c>
      <c r="AM32" s="149">
        <v>0</v>
      </c>
      <c r="AN32" s="14">
        <v>10</v>
      </c>
      <c r="AO32" s="140">
        <v>4.6</v>
      </c>
      <c r="AP32" s="95">
        <f>SUM(X32:AO32)</f>
        <v>44.6</v>
      </c>
      <c r="AQ32" s="125">
        <v>2</v>
      </c>
      <c r="AR32" s="127" t="str">
        <f t="shared" si="2"/>
        <v>2 (неуд)</v>
      </c>
      <c r="AS32" s="103"/>
      <c r="AT32" s="61"/>
    </row>
    <row r="33" spans="1:46" ht="12.75">
      <c r="A33" s="70">
        <f t="shared" si="3"/>
        <v>26</v>
      </c>
      <c r="B33" s="139" t="s">
        <v>60</v>
      </c>
      <c r="C33" s="105">
        <v>64</v>
      </c>
      <c r="D33" s="36">
        <v>1</v>
      </c>
      <c r="E33" s="47">
        <v>2</v>
      </c>
      <c r="F33" s="115"/>
      <c r="G33" s="35">
        <v>2</v>
      </c>
      <c r="H33" s="114"/>
      <c r="I33" s="47">
        <v>2</v>
      </c>
      <c r="J33" s="36">
        <v>1</v>
      </c>
      <c r="K33" s="35">
        <v>2</v>
      </c>
      <c r="L33" s="98">
        <v>1</v>
      </c>
      <c r="M33" s="35">
        <v>2</v>
      </c>
      <c r="N33" s="34">
        <v>1</v>
      </c>
      <c r="O33" s="47">
        <v>2</v>
      </c>
      <c r="P33" s="36">
        <v>1</v>
      </c>
      <c r="Q33" s="35">
        <v>2</v>
      </c>
      <c r="R33" s="34">
        <v>1</v>
      </c>
      <c r="S33" s="47">
        <v>2</v>
      </c>
      <c r="T33" s="36">
        <v>1</v>
      </c>
      <c r="U33" s="35">
        <v>2</v>
      </c>
      <c r="V33" s="34">
        <v>5</v>
      </c>
      <c r="W33" s="87">
        <v>5.5</v>
      </c>
      <c r="X33" s="104">
        <f t="shared" si="0"/>
        <v>35.5</v>
      </c>
      <c r="Y33" s="36">
        <v>1</v>
      </c>
      <c r="Z33" s="145">
        <v>2</v>
      </c>
      <c r="AA33" s="118"/>
      <c r="AB33" s="47">
        <v>2</v>
      </c>
      <c r="AC33" s="36">
        <v>1</v>
      </c>
      <c r="AD33" s="35">
        <v>2</v>
      </c>
      <c r="AE33" s="36">
        <v>1</v>
      </c>
      <c r="AF33" s="71">
        <v>2</v>
      </c>
      <c r="AG33" s="34">
        <v>1</v>
      </c>
      <c r="AH33" s="146">
        <v>2</v>
      </c>
      <c r="AI33" s="36">
        <v>1</v>
      </c>
      <c r="AJ33" s="145">
        <v>2</v>
      </c>
      <c r="AK33" s="71">
        <v>1</v>
      </c>
      <c r="AL33" s="34">
        <v>4</v>
      </c>
      <c r="AM33" s="14">
        <v>5</v>
      </c>
      <c r="AN33" s="14">
        <v>10</v>
      </c>
      <c r="AO33" s="140">
        <v>8.6</v>
      </c>
      <c r="AP33" s="95">
        <f t="shared" si="1"/>
        <v>81.1</v>
      </c>
      <c r="AQ33" s="125">
        <v>5</v>
      </c>
      <c r="AR33" s="142" t="str">
        <f t="shared" si="2"/>
        <v> 4 (хор)</v>
      </c>
      <c r="AS33" s="103"/>
      <c r="AT33" s="61"/>
    </row>
    <row r="34" spans="1:45" ht="12.75">
      <c r="A34" s="70">
        <f t="shared" si="3"/>
        <v>27</v>
      </c>
      <c r="B34" s="139" t="s">
        <v>66</v>
      </c>
      <c r="C34" s="105">
        <v>67</v>
      </c>
      <c r="D34" s="36">
        <v>1</v>
      </c>
      <c r="E34" s="47">
        <v>2</v>
      </c>
      <c r="F34" s="36">
        <v>1</v>
      </c>
      <c r="G34" s="35">
        <v>2</v>
      </c>
      <c r="H34" s="98">
        <v>1</v>
      </c>
      <c r="I34" s="47">
        <v>2</v>
      </c>
      <c r="J34" s="36">
        <v>1</v>
      </c>
      <c r="K34" s="35">
        <v>2</v>
      </c>
      <c r="L34" s="98">
        <v>1</v>
      </c>
      <c r="M34" s="35">
        <v>1.5</v>
      </c>
      <c r="N34" s="34">
        <v>1</v>
      </c>
      <c r="O34" s="47">
        <v>2</v>
      </c>
      <c r="P34" s="36">
        <v>1</v>
      </c>
      <c r="Q34" s="35">
        <v>2</v>
      </c>
      <c r="R34" s="34">
        <v>1</v>
      </c>
      <c r="S34" s="47">
        <v>2</v>
      </c>
      <c r="T34" s="36">
        <v>1</v>
      </c>
      <c r="U34" s="35">
        <v>2</v>
      </c>
      <c r="V34" s="34">
        <v>5</v>
      </c>
      <c r="W34" s="87">
        <v>4.5</v>
      </c>
      <c r="X34" s="104">
        <f t="shared" si="0"/>
        <v>36</v>
      </c>
      <c r="Y34" s="36">
        <v>1</v>
      </c>
      <c r="Z34" s="35">
        <v>1.5</v>
      </c>
      <c r="AA34" s="34">
        <v>1</v>
      </c>
      <c r="AB34" s="47">
        <v>2</v>
      </c>
      <c r="AC34" s="115"/>
      <c r="AD34" s="35">
        <v>2</v>
      </c>
      <c r="AE34" s="36">
        <v>1</v>
      </c>
      <c r="AF34" s="71">
        <v>2</v>
      </c>
      <c r="AG34" s="34">
        <v>1</v>
      </c>
      <c r="AH34" s="47">
        <v>2</v>
      </c>
      <c r="AI34" s="36">
        <v>1</v>
      </c>
      <c r="AJ34" s="35">
        <v>2</v>
      </c>
      <c r="AK34" s="71">
        <v>1</v>
      </c>
      <c r="AL34" s="34">
        <v>4</v>
      </c>
      <c r="AM34" s="14">
        <v>5</v>
      </c>
      <c r="AN34" s="14">
        <v>10</v>
      </c>
      <c r="AO34" s="140">
        <v>17.4</v>
      </c>
      <c r="AP34" s="95">
        <f t="shared" si="1"/>
        <v>89.9</v>
      </c>
      <c r="AQ34" s="148">
        <v>5</v>
      </c>
      <c r="AR34" s="148" t="str">
        <f t="shared" si="2"/>
        <v>5 (отл)</v>
      </c>
      <c r="AS34" s="103"/>
    </row>
    <row r="35" spans="1:46" ht="25.5">
      <c r="A35" s="70">
        <f t="shared" si="3"/>
        <v>28</v>
      </c>
      <c r="B35" s="139" t="s">
        <v>61</v>
      </c>
      <c r="C35" s="105">
        <v>64</v>
      </c>
      <c r="D35" s="36">
        <v>1</v>
      </c>
      <c r="E35" s="47">
        <v>2</v>
      </c>
      <c r="F35" s="36">
        <v>1</v>
      </c>
      <c r="G35" s="35">
        <v>1.5</v>
      </c>
      <c r="H35" s="111"/>
      <c r="I35" s="47">
        <v>1.5</v>
      </c>
      <c r="J35" s="36">
        <v>1</v>
      </c>
      <c r="K35" s="35">
        <v>2</v>
      </c>
      <c r="L35" s="114"/>
      <c r="M35" s="35">
        <v>1.5</v>
      </c>
      <c r="N35" s="34">
        <v>1</v>
      </c>
      <c r="O35" s="47">
        <v>2</v>
      </c>
      <c r="P35" s="36">
        <v>1</v>
      </c>
      <c r="Q35" s="35">
        <v>1.5</v>
      </c>
      <c r="R35" s="34">
        <v>1</v>
      </c>
      <c r="S35" s="146">
        <v>2</v>
      </c>
      <c r="T35" s="36">
        <v>1</v>
      </c>
      <c r="U35" s="145">
        <v>2</v>
      </c>
      <c r="V35" s="34">
        <v>5</v>
      </c>
      <c r="W35" s="87">
        <v>3.5</v>
      </c>
      <c r="X35" s="104">
        <f t="shared" si="0"/>
        <v>31.5</v>
      </c>
      <c r="Y35" s="36">
        <v>1</v>
      </c>
      <c r="Z35" s="35">
        <v>1.5</v>
      </c>
      <c r="AA35" s="34">
        <v>1</v>
      </c>
      <c r="AB35" s="47">
        <v>2</v>
      </c>
      <c r="AC35" s="36">
        <v>1</v>
      </c>
      <c r="AD35" s="35">
        <v>2</v>
      </c>
      <c r="AE35" s="36">
        <v>1</v>
      </c>
      <c r="AF35" s="71">
        <v>2</v>
      </c>
      <c r="AG35" s="34">
        <v>1</v>
      </c>
      <c r="AH35" s="146">
        <v>2</v>
      </c>
      <c r="AI35" s="36">
        <v>1</v>
      </c>
      <c r="AJ35" s="145">
        <v>2</v>
      </c>
      <c r="AK35" s="71">
        <v>1</v>
      </c>
      <c r="AL35" s="34">
        <v>2.5</v>
      </c>
      <c r="AM35" s="14">
        <v>5</v>
      </c>
      <c r="AN35" s="14">
        <v>10</v>
      </c>
      <c r="AO35" s="140">
        <v>7.4</v>
      </c>
      <c r="AP35" s="95">
        <f t="shared" si="1"/>
        <v>74.9</v>
      </c>
      <c r="AQ35" s="142">
        <v>4</v>
      </c>
      <c r="AR35" s="142" t="str">
        <f t="shared" si="2"/>
        <v> 4 (хор)</v>
      </c>
      <c r="AS35" s="103"/>
      <c r="AT35" s="61"/>
    </row>
    <row r="36" spans="1:46" ht="12.75">
      <c r="A36" s="70">
        <f t="shared" si="3"/>
        <v>29</v>
      </c>
      <c r="B36" s="139" t="s">
        <v>75</v>
      </c>
      <c r="C36" s="105">
        <v>68</v>
      </c>
      <c r="D36" s="36">
        <v>1</v>
      </c>
      <c r="E36" s="146">
        <v>1.5</v>
      </c>
      <c r="F36" s="36">
        <v>1</v>
      </c>
      <c r="G36" s="145">
        <v>1.5</v>
      </c>
      <c r="H36" s="98">
        <v>1</v>
      </c>
      <c r="I36" s="146">
        <v>1.5</v>
      </c>
      <c r="J36" s="36">
        <v>1</v>
      </c>
      <c r="K36" s="145">
        <v>1</v>
      </c>
      <c r="L36" s="98">
        <v>1</v>
      </c>
      <c r="M36" s="145">
        <v>1</v>
      </c>
      <c r="N36" s="118"/>
      <c r="O36" s="146"/>
      <c r="P36" s="36">
        <v>1</v>
      </c>
      <c r="Q36" s="145">
        <v>1.5</v>
      </c>
      <c r="R36" s="34">
        <v>1</v>
      </c>
      <c r="S36" s="146">
        <v>2</v>
      </c>
      <c r="T36" s="36">
        <v>1</v>
      </c>
      <c r="U36" s="145">
        <v>0.5</v>
      </c>
      <c r="V36" s="34">
        <v>5</v>
      </c>
      <c r="W36" s="87">
        <v>3.5</v>
      </c>
      <c r="X36" s="104">
        <f t="shared" si="0"/>
        <v>27</v>
      </c>
      <c r="Y36" s="36">
        <v>1</v>
      </c>
      <c r="Z36" s="145">
        <v>1</v>
      </c>
      <c r="AA36" s="34">
        <v>1</v>
      </c>
      <c r="AB36" s="146">
        <v>1.5</v>
      </c>
      <c r="AC36" s="110"/>
      <c r="AD36" s="145">
        <v>1.5</v>
      </c>
      <c r="AE36" s="36">
        <v>1</v>
      </c>
      <c r="AF36" s="71">
        <v>1.5</v>
      </c>
      <c r="AG36" s="130"/>
      <c r="AH36" s="146">
        <v>1</v>
      </c>
      <c r="AI36" s="110"/>
      <c r="AJ36" s="145">
        <v>1</v>
      </c>
      <c r="AK36" s="144"/>
      <c r="AL36" s="34">
        <v>0</v>
      </c>
      <c r="AM36" s="149"/>
      <c r="AN36" s="14">
        <v>10</v>
      </c>
      <c r="AO36" s="140">
        <v>17.4</v>
      </c>
      <c r="AP36" s="95">
        <f t="shared" si="1"/>
        <v>64.9</v>
      </c>
      <c r="AQ36" s="125">
        <v>3</v>
      </c>
      <c r="AR36" s="108" t="str">
        <f t="shared" si="2"/>
        <v>3 (уд)</v>
      </c>
      <c r="AS36" s="103"/>
      <c r="AT36" s="61"/>
    </row>
    <row r="37" spans="1:46" ht="12.75">
      <c r="A37" s="70">
        <f t="shared" si="3"/>
        <v>30</v>
      </c>
      <c r="B37" s="128" t="s">
        <v>67</v>
      </c>
      <c r="C37" s="105">
        <v>67</v>
      </c>
      <c r="D37" s="36">
        <v>1</v>
      </c>
      <c r="E37" s="47">
        <v>1.5</v>
      </c>
      <c r="F37" s="36">
        <v>1</v>
      </c>
      <c r="G37" s="145"/>
      <c r="H37" s="98">
        <v>1</v>
      </c>
      <c r="I37" s="146"/>
      <c r="J37" s="110"/>
      <c r="K37" s="145"/>
      <c r="L37" s="111"/>
      <c r="M37" s="145"/>
      <c r="N37" s="118"/>
      <c r="O37" s="146"/>
      <c r="P37" s="110"/>
      <c r="Q37" s="145"/>
      <c r="R37" s="118"/>
      <c r="S37" s="146"/>
      <c r="T37" s="110"/>
      <c r="U37" s="145"/>
      <c r="V37" s="118"/>
      <c r="W37" s="132"/>
      <c r="X37" s="104">
        <f t="shared" si="0"/>
        <v>4.5</v>
      </c>
      <c r="Y37" s="110"/>
      <c r="Z37" s="145"/>
      <c r="AA37" s="118"/>
      <c r="AB37" s="146"/>
      <c r="AC37" s="110"/>
      <c r="AD37" s="145"/>
      <c r="AE37" s="110"/>
      <c r="AF37" s="144"/>
      <c r="AG37" s="118"/>
      <c r="AH37" s="146"/>
      <c r="AI37" s="110"/>
      <c r="AJ37" s="145"/>
      <c r="AK37" s="144"/>
      <c r="AL37" s="34">
        <v>0</v>
      </c>
      <c r="AM37" s="149"/>
      <c r="AN37" s="14"/>
      <c r="AO37" s="141"/>
      <c r="AP37" s="95">
        <f t="shared" si="1"/>
        <v>4.5</v>
      </c>
      <c r="AQ37" s="125">
        <v>2</v>
      </c>
      <c r="AR37" s="127" t="str">
        <f t="shared" si="2"/>
        <v>2 (неуд)</v>
      </c>
      <c r="AS37" s="103"/>
      <c r="AT37" s="61"/>
    </row>
    <row r="38" spans="1:45" ht="13.5" thickBot="1">
      <c r="A38" s="59">
        <f t="shared" si="3"/>
        <v>31</v>
      </c>
      <c r="B38" s="162" t="s">
        <v>76</v>
      </c>
      <c r="C38" s="58">
        <v>68</v>
      </c>
      <c r="D38" s="72">
        <v>1</v>
      </c>
      <c r="E38" s="81">
        <v>1.5</v>
      </c>
      <c r="F38" s="72">
        <v>1</v>
      </c>
      <c r="G38" s="74">
        <v>2</v>
      </c>
      <c r="H38" s="99">
        <v>1</v>
      </c>
      <c r="I38" s="81">
        <v>2</v>
      </c>
      <c r="J38" s="72">
        <v>1</v>
      </c>
      <c r="K38" s="74">
        <v>2</v>
      </c>
      <c r="L38" s="99">
        <v>1</v>
      </c>
      <c r="M38" s="74">
        <v>2</v>
      </c>
      <c r="N38" s="118"/>
      <c r="O38" s="47">
        <v>1.5</v>
      </c>
      <c r="P38" s="72">
        <v>1</v>
      </c>
      <c r="Q38" s="74">
        <v>2</v>
      </c>
      <c r="R38" s="34">
        <v>1</v>
      </c>
      <c r="S38" s="47">
        <v>2</v>
      </c>
      <c r="T38" s="72">
        <v>1</v>
      </c>
      <c r="U38" s="74">
        <v>1</v>
      </c>
      <c r="V38" s="36">
        <v>5</v>
      </c>
      <c r="W38" s="132"/>
      <c r="X38" s="104">
        <f t="shared" si="0"/>
        <v>29</v>
      </c>
      <c r="Y38" s="134"/>
      <c r="Z38" s="74">
        <v>2</v>
      </c>
      <c r="AA38" s="34">
        <v>1</v>
      </c>
      <c r="AB38" s="146">
        <v>1.5</v>
      </c>
      <c r="AC38" s="134"/>
      <c r="AD38" s="74">
        <v>2</v>
      </c>
      <c r="AE38" s="72">
        <v>1</v>
      </c>
      <c r="AF38" s="73">
        <v>2</v>
      </c>
      <c r="AG38" s="34">
        <v>1</v>
      </c>
      <c r="AH38" s="146">
        <v>2</v>
      </c>
      <c r="AI38" s="72">
        <v>1</v>
      </c>
      <c r="AJ38" s="161">
        <v>2</v>
      </c>
      <c r="AK38" s="71">
        <v>1</v>
      </c>
      <c r="AL38" s="34">
        <v>0</v>
      </c>
      <c r="AM38" s="149">
        <v>2.5</v>
      </c>
      <c r="AN38" s="14">
        <v>10</v>
      </c>
      <c r="AO38" s="140">
        <v>17.4</v>
      </c>
      <c r="AP38" s="95">
        <f>SUM(X38:AO38)</f>
        <v>75.4</v>
      </c>
      <c r="AQ38" s="125">
        <v>4</v>
      </c>
      <c r="AR38" s="142" t="str">
        <f t="shared" si="2"/>
        <v> 4 (хор)</v>
      </c>
      <c r="AS38" s="103"/>
    </row>
    <row r="39" spans="4:44" s="18" customFormat="1" ht="13.5" customHeight="1">
      <c r="D39" s="171" t="s">
        <v>30</v>
      </c>
      <c r="E39" s="172"/>
      <c r="F39" s="171" t="s">
        <v>46</v>
      </c>
      <c r="G39" s="172"/>
      <c r="H39" s="171" t="s">
        <v>45</v>
      </c>
      <c r="I39" s="172"/>
      <c r="J39" s="171" t="s">
        <v>51</v>
      </c>
      <c r="K39" s="172"/>
      <c r="L39" s="171" t="s">
        <v>47</v>
      </c>
      <c r="M39" s="172"/>
      <c r="N39" s="169" t="s">
        <v>32</v>
      </c>
      <c r="O39" s="170"/>
      <c r="P39" s="169" t="s">
        <v>33</v>
      </c>
      <c r="Q39" s="170"/>
      <c r="R39" s="215" t="s">
        <v>34</v>
      </c>
      <c r="S39" s="215"/>
      <c r="T39" s="169" t="s">
        <v>37</v>
      </c>
      <c r="U39" s="170"/>
      <c r="V39" s="19"/>
      <c r="W39" s="19"/>
      <c r="X39" s="19"/>
      <c r="Y39" s="169" t="s">
        <v>35</v>
      </c>
      <c r="Z39" s="170"/>
      <c r="AA39" s="169" t="s">
        <v>36</v>
      </c>
      <c r="AB39" s="170"/>
      <c r="AC39" s="169" t="s">
        <v>38</v>
      </c>
      <c r="AD39" s="170"/>
      <c r="AE39" s="169" t="s">
        <v>39</v>
      </c>
      <c r="AF39" s="170"/>
      <c r="AG39" s="169" t="s">
        <v>40</v>
      </c>
      <c r="AH39" s="170"/>
      <c r="AI39" s="169" t="s">
        <v>43</v>
      </c>
      <c r="AJ39" s="170"/>
      <c r="AK39" s="209" t="s">
        <v>4</v>
      </c>
      <c r="AL39" s="91"/>
      <c r="AM39" s="92"/>
      <c r="AN39" s="91"/>
      <c r="AP39" s="85">
        <f>AVERAGE(AP8:AP38)</f>
        <v>63.12903225806453</v>
      </c>
      <c r="AQ39" s="126"/>
      <c r="AR39" s="54"/>
    </row>
    <row r="40" spans="4:46" ht="12.75">
      <c r="D40" s="171"/>
      <c r="E40" s="172"/>
      <c r="F40" s="171"/>
      <c r="G40" s="172"/>
      <c r="H40" s="171"/>
      <c r="I40" s="172"/>
      <c r="J40" s="171"/>
      <c r="K40" s="172"/>
      <c r="L40" s="171"/>
      <c r="M40" s="172"/>
      <c r="N40" s="171"/>
      <c r="O40" s="172"/>
      <c r="P40" s="171"/>
      <c r="Q40" s="172"/>
      <c r="R40" s="216"/>
      <c r="S40" s="216"/>
      <c r="T40" s="171"/>
      <c r="U40" s="172"/>
      <c r="V40" s="19"/>
      <c r="W40" s="11"/>
      <c r="X40" s="11"/>
      <c r="Y40" s="171"/>
      <c r="Z40" s="172"/>
      <c r="AA40" s="171"/>
      <c r="AB40" s="172"/>
      <c r="AC40" s="171"/>
      <c r="AD40" s="172"/>
      <c r="AE40" s="171"/>
      <c r="AF40" s="172"/>
      <c r="AG40" s="171"/>
      <c r="AH40" s="172"/>
      <c r="AI40" s="171"/>
      <c r="AJ40" s="172"/>
      <c r="AK40" s="210"/>
      <c r="AL40" s="11"/>
      <c r="AM40" s="11"/>
      <c r="AN40" s="11"/>
      <c r="AO40" s="11"/>
      <c r="AT40" s="122"/>
    </row>
    <row r="41" spans="4:41" ht="13.5" thickBot="1">
      <c r="D41" s="173"/>
      <c r="E41" s="174"/>
      <c r="F41" s="173"/>
      <c r="G41" s="174"/>
      <c r="H41" s="173"/>
      <c r="I41" s="174"/>
      <c r="J41" s="173"/>
      <c r="K41" s="174"/>
      <c r="L41" s="173"/>
      <c r="M41" s="174"/>
      <c r="N41" s="173"/>
      <c r="O41" s="174"/>
      <c r="P41" s="173"/>
      <c r="Q41" s="174"/>
      <c r="R41" s="217"/>
      <c r="S41" s="217"/>
      <c r="T41" s="173"/>
      <c r="U41" s="174"/>
      <c r="V41" s="19"/>
      <c r="W41" s="11"/>
      <c r="X41" s="11"/>
      <c r="Y41" s="173"/>
      <c r="Z41" s="174"/>
      <c r="AA41" s="173"/>
      <c r="AB41" s="174"/>
      <c r="AC41" s="173"/>
      <c r="AD41" s="174"/>
      <c r="AE41" s="173"/>
      <c r="AF41" s="174"/>
      <c r="AG41" s="173"/>
      <c r="AH41" s="174"/>
      <c r="AI41" s="173"/>
      <c r="AJ41" s="174"/>
      <c r="AK41" s="211"/>
      <c r="AL41" s="11"/>
      <c r="AM41" s="11"/>
      <c r="AN41" s="11"/>
      <c r="AO41" s="11"/>
    </row>
    <row r="42" spans="4:41" ht="12.75">
      <c r="D42" s="11"/>
      <c r="E42" s="11">
        <v>1</v>
      </c>
      <c r="F42" s="11"/>
      <c r="G42" s="11">
        <v>1</v>
      </c>
      <c r="H42" s="11"/>
      <c r="I42" s="11">
        <v>3</v>
      </c>
      <c r="J42" s="11"/>
      <c r="K42" s="11">
        <v>2</v>
      </c>
      <c r="L42" s="11"/>
      <c r="M42" s="11">
        <v>5</v>
      </c>
      <c r="N42" s="11"/>
      <c r="O42" s="11">
        <v>1</v>
      </c>
      <c r="P42" s="11"/>
      <c r="Q42" s="11">
        <v>1</v>
      </c>
      <c r="R42" s="11"/>
      <c r="S42" s="11">
        <v>1</v>
      </c>
      <c r="T42" s="11"/>
      <c r="U42" s="11">
        <v>1</v>
      </c>
      <c r="V42" s="11"/>
      <c r="W42" s="11"/>
      <c r="X42" s="11"/>
      <c r="Y42" s="11"/>
      <c r="Z42" s="11">
        <v>1</v>
      </c>
      <c r="AA42" s="11"/>
      <c r="AB42" s="11">
        <v>1</v>
      </c>
      <c r="AC42" s="11"/>
      <c r="AD42" s="11">
        <v>1</v>
      </c>
      <c r="AE42" s="11"/>
      <c r="AF42" s="11">
        <v>1</v>
      </c>
      <c r="AG42" s="11"/>
      <c r="AH42" s="11">
        <v>1</v>
      </c>
      <c r="AI42" s="11"/>
      <c r="AJ42" s="11">
        <v>1</v>
      </c>
      <c r="AK42" s="11"/>
      <c r="AL42" s="11"/>
      <c r="AM42" s="11"/>
      <c r="AN42" s="11"/>
      <c r="AO42" s="11"/>
    </row>
    <row r="43" spans="2:41" ht="12.75">
      <c r="B43" s="61"/>
      <c r="D43" s="11"/>
      <c r="E43" s="11">
        <v>2</v>
      </c>
      <c r="F43" s="11"/>
      <c r="G43" s="11">
        <v>2</v>
      </c>
      <c r="H43" s="11"/>
      <c r="I43" s="11">
        <v>4</v>
      </c>
      <c r="J43" s="11"/>
      <c r="K43" s="11">
        <v>3</v>
      </c>
      <c r="L43" s="11"/>
      <c r="M43" s="11">
        <v>6</v>
      </c>
      <c r="N43" s="11"/>
      <c r="O43" s="11"/>
      <c r="P43" s="11"/>
      <c r="Q43" s="11">
        <v>2</v>
      </c>
      <c r="R43" s="11"/>
      <c r="S43" s="11">
        <v>2</v>
      </c>
      <c r="T43" s="11"/>
      <c r="U43" s="11">
        <v>2</v>
      </c>
      <c r="V43" s="11"/>
      <c r="W43" s="11"/>
      <c r="X43" s="11"/>
      <c r="Y43" s="11"/>
      <c r="Z43" s="11">
        <v>2</v>
      </c>
      <c r="AA43" s="11"/>
      <c r="AB43" s="11">
        <v>2</v>
      </c>
      <c r="AC43" s="11"/>
      <c r="AD43" s="11">
        <v>2</v>
      </c>
      <c r="AE43" s="11"/>
      <c r="AF43" s="11">
        <v>2</v>
      </c>
      <c r="AG43" s="11"/>
      <c r="AH43" s="11">
        <v>2</v>
      </c>
      <c r="AI43" s="11"/>
      <c r="AJ43" s="11">
        <v>2</v>
      </c>
      <c r="AK43" s="11"/>
      <c r="AL43" s="11"/>
      <c r="AM43" s="11"/>
      <c r="AN43" s="11"/>
      <c r="AO43" s="11"/>
    </row>
    <row r="44" spans="2:36" ht="12.75">
      <c r="B44" s="61"/>
      <c r="E44" s="9">
        <v>4</v>
      </c>
      <c r="I44" s="9">
        <v>5</v>
      </c>
      <c r="K44" s="9">
        <v>4</v>
      </c>
      <c r="M44" s="9">
        <v>8</v>
      </c>
      <c r="S44" s="9">
        <v>3</v>
      </c>
      <c r="U44" s="9">
        <v>3</v>
      </c>
      <c r="Z44" s="9">
        <v>3</v>
      </c>
      <c r="AB44" s="9">
        <v>3</v>
      </c>
      <c r="AD44" s="9">
        <v>3</v>
      </c>
      <c r="AF44" s="9">
        <v>3</v>
      </c>
      <c r="AH44" s="9">
        <v>3</v>
      </c>
      <c r="AJ44" s="9">
        <v>3</v>
      </c>
    </row>
    <row r="45" spans="2:36" ht="12.75">
      <c r="B45" s="61"/>
      <c r="I45" s="9">
        <v>6</v>
      </c>
      <c r="K45" s="9">
        <v>7</v>
      </c>
      <c r="S45" s="9">
        <v>5</v>
      </c>
      <c r="Z45" s="9">
        <v>4</v>
      </c>
      <c r="AB45" s="9">
        <v>4</v>
      </c>
      <c r="AD45" s="9">
        <v>4</v>
      </c>
      <c r="AF45" s="9">
        <v>4</v>
      </c>
      <c r="AH45" s="9">
        <v>4</v>
      </c>
      <c r="AJ45" s="9">
        <v>4</v>
      </c>
    </row>
    <row r="46" spans="2:36" ht="12.75">
      <c r="B46" s="61"/>
      <c r="S46" s="9">
        <v>7</v>
      </c>
      <c r="Z46" s="9">
        <v>5</v>
      </c>
      <c r="AB46" s="9">
        <v>5</v>
      </c>
      <c r="AD46" s="9">
        <v>5</v>
      </c>
      <c r="AH46" s="9">
        <v>5</v>
      </c>
      <c r="AJ46" s="9">
        <v>1</v>
      </c>
    </row>
    <row r="47" spans="2:26" ht="12.75">
      <c r="B47" s="61"/>
      <c r="S47" s="9">
        <v>8</v>
      </c>
      <c r="Z47" s="9">
        <v>6</v>
      </c>
    </row>
    <row r="48" ht="12.75">
      <c r="B48" s="62"/>
    </row>
  </sheetData>
  <sheetProtection/>
  <mergeCells count="63">
    <mergeCell ref="D39:E41"/>
    <mergeCell ref="N39:O41"/>
    <mergeCell ref="T39:U41"/>
    <mergeCell ref="AA7:AB7"/>
    <mergeCell ref="J39:K41"/>
    <mergeCell ref="F7:I7"/>
    <mergeCell ref="J7:M7"/>
    <mergeCell ref="H5:I5"/>
    <mergeCell ref="P39:Q41"/>
    <mergeCell ref="R39:S41"/>
    <mergeCell ref="Y7:Z7"/>
    <mergeCell ref="F39:G41"/>
    <mergeCell ref="T5:U5"/>
    <mergeCell ref="Y5:Z5"/>
    <mergeCell ref="Y39:Z41"/>
    <mergeCell ref="H39:I41"/>
    <mergeCell ref="AK39:AK41"/>
    <mergeCell ref="AG5:AH5"/>
    <mergeCell ref="AI5:AJ5"/>
    <mergeCell ref="AI39:AJ41"/>
    <mergeCell ref="AI7:AJ7"/>
    <mergeCell ref="AA5:AB5"/>
    <mergeCell ref="AC5:AD5"/>
    <mergeCell ref="AA39:AB41"/>
    <mergeCell ref="D5:E5"/>
    <mergeCell ref="N5:O5"/>
    <mergeCell ref="R7:S7"/>
    <mergeCell ref="T7:U7"/>
    <mergeCell ref="R5:S5"/>
    <mergeCell ref="P7:Q7"/>
    <mergeCell ref="D7:E7"/>
    <mergeCell ref="N7:O7"/>
    <mergeCell ref="P5:Q5"/>
    <mergeCell ref="F5:G5"/>
    <mergeCell ref="AT5:AV5"/>
    <mergeCell ref="D4:I4"/>
    <mergeCell ref="AX2:AY3"/>
    <mergeCell ref="AW4:AX4"/>
    <mergeCell ref="AY4:AZ4"/>
    <mergeCell ref="AR2:AV2"/>
    <mergeCell ref="AR3:AV3"/>
    <mergeCell ref="R4:U4"/>
    <mergeCell ref="J5:K5"/>
    <mergeCell ref="L5:M5"/>
    <mergeCell ref="AY7:AZ7"/>
    <mergeCell ref="AT7:AV7"/>
    <mergeCell ref="AE5:AF5"/>
    <mergeCell ref="AW7:AX7"/>
    <mergeCell ref="AW5:AX5"/>
    <mergeCell ref="AG7:AH7"/>
    <mergeCell ref="AY5:AZ5"/>
    <mergeCell ref="AY6:AZ6"/>
    <mergeCell ref="AT6:AV6"/>
    <mergeCell ref="AW6:AX6"/>
    <mergeCell ref="Y4:AB4"/>
    <mergeCell ref="J4:Q4"/>
    <mergeCell ref="AG39:AH41"/>
    <mergeCell ref="AE7:AF7"/>
    <mergeCell ref="AE39:AF41"/>
    <mergeCell ref="AC39:AD41"/>
    <mergeCell ref="AC7:AD7"/>
    <mergeCell ref="L39:M41"/>
    <mergeCell ref="AC4:AJ4"/>
  </mergeCells>
  <printOptions/>
  <pageMargins left="0" right="0" top="0.7874015748031497" bottom="0.3937007874015748" header="0.5118110236220472" footer="0.5118110236220472"/>
  <pageSetup horizontalDpi="600" verticalDpi="600" orientation="landscape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rudn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Новик</dc:creator>
  <cp:keywords/>
  <dc:description/>
  <cp:lastModifiedBy>Новик</cp:lastModifiedBy>
  <cp:lastPrinted>2009-06-28T14:02:01Z</cp:lastPrinted>
  <dcterms:created xsi:type="dcterms:W3CDTF">2005-12-20T08:03:01Z</dcterms:created>
  <dcterms:modified xsi:type="dcterms:W3CDTF">2009-06-28T14:05:06Z</dcterms:modified>
  <cp:category/>
  <cp:version/>
  <cp:contentType/>
  <cp:contentStatus/>
</cp:coreProperties>
</file>