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10065" activeTab="0"/>
  </bookViews>
  <sheets>
    <sheet name="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AL8" authorId="0">
      <text>
        <r>
          <rPr>
            <b/>
            <sz val="8"/>
            <rFont val="Tahoma"/>
            <family val="2"/>
          </rPr>
          <t>Шумеры</t>
        </r>
        <r>
          <rPr>
            <sz val="8"/>
            <rFont val="Tahoma"/>
            <family val="2"/>
          </rPr>
          <t xml:space="preserve">
нет в электронном виде</t>
        </r>
      </text>
    </comment>
    <comment ref="T12" authorId="0">
      <text>
        <r>
          <rPr>
            <b/>
            <sz val="8"/>
            <rFont val="Tahoma"/>
            <family val="2"/>
          </rPr>
          <t>Ангола</t>
        </r>
        <r>
          <rPr>
            <sz val="8"/>
            <rFont val="Tahoma"/>
            <family val="2"/>
          </rPr>
          <t xml:space="preserve">
1. страница 1 не принята
2. нет описания фото</t>
        </r>
      </text>
    </comment>
    <comment ref="AN12" authorId="0">
      <text>
        <r>
          <rPr>
            <b/>
            <sz val="8"/>
            <rFont val="Tahoma"/>
            <family val="2"/>
          </rPr>
          <t>Работа слабая, не совсем по теме</t>
        </r>
        <r>
          <rPr>
            <sz val="8"/>
            <rFont val="Tahoma"/>
            <family val="2"/>
          </rPr>
          <t xml:space="preserve">
</t>
        </r>
      </text>
    </comment>
    <comment ref="AN8" authorId="0">
      <text>
        <r>
          <rPr>
            <b/>
            <sz val="8"/>
            <rFont val="Tahoma"/>
            <family val="2"/>
          </rPr>
          <t>Работа слабая, нет в электронном виде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<sst xmlns="http://schemas.openxmlformats.org/spreadsheetml/2006/main" count="111" uniqueCount="77">
  <si>
    <t>тест</t>
  </si>
  <si>
    <t>преподаватель</t>
  </si>
  <si>
    <t>БАЛЛЫ</t>
  </si>
  <si>
    <t>итог</t>
  </si>
  <si>
    <t>Максимальный балл</t>
  </si>
  <si>
    <t>min</t>
  </si>
  <si>
    <t>max</t>
  </si>
  <si>
    <t>з</t>
  </si>
  <si>
    <t>с</t>
  </si>
  <si>
    <t>№1</t>
  </si>
  <si>
    <t>№6</t>
  </si>
  <si>
    <t>№7</t>
  </si>
  <si>
    <t>№8</t>
  </si>
  <si>
    <t>№9</t>
  </si>
  <si>
    <t>№10</t>
  </si>
  <si>
    <t>№12</t>
  </si>
  <si>
    <t>№14</t>
  </si>
  <si>
    <t>курс</t>
  </si>
  <si>
    <t>раб</t>
  </si>
  <si>
    <t>"5"</t>
  </si>
  <si>
    <t>"4"</t>
  </si>
  <si>
    <t>экз</t>
  </si>
  <si>
    <t>"3"</t>
  </si>
  <si>
    <t>февраль</t>
  </si>
  <si>
    <t>март</t>
  </si>
  <si>
    <t>апрель</t>
  </si>
  <si>
    <t>май</t>
  </si>
  <si>
    <t>выб</t>
  </si>
  <si>
    <t>преп</t>
  </si>
  <si>
    <t>гр</t>
  </si>
  <si>
    <t>№</t>
  </si>
  <si>
    <t>Геогр как наука</t>
  </si>
  <si>
    <t>полит карта</t>
  </si>
  <si>
    <t>№11</t>
  </si>
  <si>
    <t>№13</t>
  </si>
  <si>
    <t>№15</t>
  </si>
  <si>
    <t>типы стран</t>
  </si>
  <si>
    <t>геополитик</t>
  </si>
  <si>
    <t>природн ресур</t>
  </si>
  <si>
    <t>насел демограф</t>
  </si>
  <si>
    <t>Россия</t>
  </si>
  <si>
    <t>Европа</t>
  </si>
  <si>
    <t>этнос религии</t>
  </si>
  <si>
    <t>США</t>
  </si>
  <si>
    <t>Лат. Амер</t>
  </si>
  <si>
    <t>Азия</t>
  </si>
  <si>
    <t>к.г.н. Новик Алексей Николаевич</t>
  </si>
  <si>
    <t>№2-3</t>
  </si>
  <si>
    <t>№4-5</t>
  </si>
  <si>
    <t>коллок</t>
  </si>
  <si>
    <t>ЭЭ-75,76</t>
  </si>
  <si>
    <t>География - семинары</t>
  </si>
  <si>
    <t>Ахмедов Аслан Алвиевич</t>
  </si>
  <si>
    <t>Шияпов Тимур Илхамович</t>
  </si>
  <si>
    <t>Нáстин Антон Сергеевич</t>
  </si>
  <si>
    <t>Жильцов Дмитрий Владимирович</t>
  </si>
  <si>
    <t>Рассказов Денис Александрович</t>
  </si>
  <si>
    <t>Ненашев Александр Сергеевич</t>
  </si>
  <si>
    <t>Хостикян Маргарита Рубеновна</t>
  </si>
  <si>
    <t>Мареева Мария Алексеевна</t>
  </si>
  <si>
    <t>Старикова Екатерина Павловна</t>
  </si>
  <si>
    <t>Багаева Анна Сергеевна</t>
  </si>
  <si>
    <t>Габдрахманова Лилия Ринатовна</t>
  </si>
  <si>
    <t>Звягинцева Вера Павловна</t>
  </si>
  <si>
    <t>Орлова Любовь Григорьевна</t>
  </si>
  <si>
    <t>Прокóпова Яна Игоревна</t>
  </si>
  <si>
    <t>Шмыткова Дарья Сергеевна</t>
  </si>
  <si>
    <t>Дугаев Тимур Асланбекович</t>
  </si>
  <si>
    <t>Зоркин Дмитрий Юрьевич</t>
  </si>
  <si>
    <t>Нецкина Мария Петровна</t>
  </si>
  <si>
    <t>работа</t>
  </si>
  <si>
    <t>№2</t>
  </si>
  <si>
    <t>доп</t>
  </si>
  <si>
    <t>балл</t>
  </si>
  <si>
    <t>на 5 июня</t>
  </si>
  <si>
    <t>Африка, Австралия</t>
  </si>
  <si>
    <t>ФИО\№ д.з.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</si>
</sst>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" fontId="3" fillId="0" borderId="12" xfId="0" applyNumberFormat="1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 vertical="top" wrapText="1"/>
    </xf>
    <xf numFmtId="16" fontId="3" fillId="36" borderId="15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1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7" borderId="21" xfId="0" applyNumberFormat="1" applyFont="1" applyFill="1" applyBorder="1" applyAlignment="1">
      <alignment horizontal="center" vertical="center"/>
    </xf>
    <xf numFmtId="16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6" fontId="3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7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75" fontId="4" fillId="39" borderId="0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" fontId="3" fillId="36" borderId="30" xfId="0" applyNumberFormat="1" applyFont="1" applyFill="1" applyBorder="1" applyAlignment="1">
      <alignment horizontal="center" vertical="center"/>
    </xf>
    <xf numFmtId="16" fontId="3" fillId="36" borderId="31" xfId="0" applyNumberFormat="1" applyFont="1" applyFill="1" applyBorder="1" applyAlignment="1">
      <alignment horizontal="center" vertical="center"/>
    </xf>
    <xf numFmtId="16" fontId="3" fillId="36" borderId="38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8" fillId="40" borderId="0" xfId="0" applyFont="1" applyFill="1" applyAlignment="1">
      <alignment horizontal="right"/>
    </xf>
    <xf numFmtId="0" fontId="8" fillId="40" borderId="0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39" borderId="14" xfId="0" applyNumberFormat="1" applyFont="1" applyFill="1" applyBorder="1" applyAlignment="1">
      <alignment horizontal="center"/>
    </xf>
    <xf numFmtId="1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34" borderId="45" xfId="0" applyNumberFormat="1" applyFont="1" applyFill="1" applyBorder="1" applyAlignment="1">
      <alignment horizontal="center"/>
    </xf>
    <xf numFmtId="1" fontId="6" fillId="34" borderId="46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8" fillId="34" borderId="35" xfId="0" applyFont="1" applyFill="1" applyBorder="1" applyAlignment="1">
      <alignment horizontal="right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6" fillId="34" borderId="49" xfId="0" applyNumberFormat="1" applyFont="1" applyFill="1" applyBorder="1" applyAlignment="1">
      <alignment horizontal="center"/>
    </xf>
    <xf numFmtId="1" fontId="6" fillId="40" borderId="21" xfId="0" applyNumberFormat="1" applyFont="1" applyFill="1" applyBorder="1" applyAlignment="1">
      <alignment horizontal="center"/>
    </xf>
    <xf numFmtId="1" fontId="6" fillId="40" borderId="50" xfId="0" applyNumberFormat="1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" fontId="6" fillId="40" borderId="22" xfId="0" applyNumberFormat="1" applyFont="1" applyFill="1" applyBorder="1" applyAlignment="1">
      <alignment horizontal="center"/>
    </xf>
    <xf numFmtId="1" fontId="6" fillId="39" borderId="13" xfId="0" applyNumberFormat="1" applyFont="1" applyFill="1" applyBorder="1" applyAlignment="1">
      <alignment horizontal="center"/>
    </xf>
    <xf numFmtId="0" fontId="8" fillId="39" borderId="0" xfId="0" applyFont="1" applyFill="1" applyAlignment="1">
      <alignment horizontal="right"/>
    </xf>
    <xf numFmtId="0" fontId="8" fillId="39" borderId="0" xfId="0" applyFont="1" applyFill="1" applyBorder="1" applyAlignment="1">
      <alignment horizontal="right"/>
    </xf>
    <xf numFmtId="0" fontId="3" fillId="0" borderId="39" xfId="0" applyNumberFormat="1" applyFont="1" applyFill="1" applyBorder="1" applyAlignment="1">
      <alignment horizontal="center" vertical="center"/>
    </xf>
    <xf numFmtId="14" fontId="4" fillId="0" borderId="42" xfId="0" applyNumberFormat="1" applyFont="1" applyFill="1" applyBorder="1" applyAlignment="1">
      <alignment horizontal="center" vertical="center"/>
    </xf>
    <xf numFmtId="14" fontId="4" fillId="0" borderId="43" xfId="0" applyNumberFormat="1" applyFont="1" applyFill="1" applyBorder="1" applyAlignment="1">
      <alignment horizontal="center" vertical="center"/>
    </xf>
    <xf numFmtId="14" fontId="4" fillId="0" borderId="4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tabSelected="1" zoomScalePageLayoutView="0" workbookViewId="0" topLeftCell="A1">
      <pane xSplit="3" ySplit="7" topLeftCell="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10" sqref="AR10"/>
    </sheetView>
  </sheetViews>
  <sheetFormatPr defaultColWidth="8.75390625" defaultRowHeight="12.75"/>
  <cols>
    <col min="1" max="1" width="2.75390625" style="9" bestFit="1" customWidth="1"/>
    <col min="2" max="2" width="28.875" style="2" bestFit="1" customWidth="1"/>
    <col min="3" max="4" width="2.75390625" style="9" customWidth="1"/>
    <col min="5" max="5" width="3.625" style="9" bestFit="1" customWidth="1"/>
    <col min="6" max="6" width="2.75390625" style="9" customWidth="1"/>
    <col min="7" max="8" width="3.625" style="9" bestFit="1" customWidth="1"/>
    <col min="9" max="9" width="2.75390625" style="9" customWidth="1"/>
    <col min="10" max="11" width="3.625" style="9" bestFit="1" customWidth="1"/>
    <col min="12" max="12" width="2.75390625" style="9" customWidth="1"/>
    <col min="13" max="13" width="3.625" style="9" bestFit="1" customWidth="1"/>
    <col min="14" max="14" width="2.75390625" style="9" customWidth="1"/>
    <col min="15" max="15" width="3.625" style="9" bestFit="1" customWidth="1"/>
    <col min="16" max="16" width="2.75390625" style="9" customWidth="1"/>
    <col min="17" max="17" width="3.625" style="9" bestFit="1" customWidth="1"/>
    <col min="18" max="18" width="2.75390625" style="9" customWidth="1"/>
    <col min="19" max="19" width="3.625" style="9" bestFit="1" customWidth="1"/>
    <col min="20" max="20" width="6.375" style="9" bestFit="1" customWidth="1"/>
    <col min="21" max="21" width="4.125" style="9" bestFit="1" customWidth="1"/>
    <col min="22" max="22" width="4.375" style="9" bestFit="1" customWidth="1"/>
    <col min="23" max="23" width="2.625" style="9" customWidth="1"/>
    <col min="24" max="24" width="3.625" style="9" bestFit="1" customWidth="1"/>
    <col min="25" max="25" width="2.625" style="9" customWidth="1"/>
    <col min="26" max="26" width="3.625" style="9" bestFit="1" customWidth="1"/>
    <col min="27" max="27" width="2.625" style="9" customWidth="1"/>
    <col min="28" max="28" width="3.625" style="9" bestFit="1" customWidth="1"/>
    <col min="29" max="30" width="2.625" style="9" customWidth="1"/>
    <col min="31" max="31" width="3.625" style="9" bestFit="1" customWidth="1"/>
    <col min="32" max="32" width="2.625" style="9" customWidth="1"/>
    <col min="33" max="33" width="3.625" style="9" bestFit="1" customWidth="1"/>
    <col min="34" max="34" width="2.625" style="9" customWidth="1"/>
    <col min="35" max="35" width="3.625" style="9" bestFit="1" customWidth="1"/>
    <col min="36" max="36" width="2.625" style="9" customWidth="1"/>
    <col min="37" max="37" width="4.875" style="9" bestFit="1" customWidth="1"/>
    <col min="38" max="38" width="6.375" style="9" bestFit="1" customWidth="1"/>
    <col min="39" max="39" width="4.625" style="9" bestFit="1" customWidth="1"/>
    <col min="40" max="40" width="4.75390625" style="9" bestFit="1" customWidth="1"/>
    <col min="41" max="41" width="4.125" style="9" bestFit="1" customWidth="1"/>
    <col min="42" max="42" width="4.375" style="9" bestFit="1" customWidth="1"/>
    <col min="43" max="43" width="3.625" style="15" bestFit="1" customWidth="1"/>
    <col min="44" max="44" width="2.75390625" style="2" customWidth="1"/>
    <col min="45" max="45" width="5.75390625" style="2" customWidth="1"/>
    <col min="46" max="51" width="2.75390625" style="2" customWidth="1"/>
    <col min="52" max="16384" width="8.75390625" style="2" customWidth="1"/>
  </cols>
  <sheetData>
    <row r="1" spans="1:55" s="6" customFormat="1" ht="16.5" thickBot="1">
      <c r="A1" s="7"/>
      <c r="B1" s="5" t="s">
        <v>1</v>
      </c>
      <c r="C1" s="7"/>
      <c r="D1" s="74" t="s">
        <v>46</v>
      </c>
      <c r="E1" s="7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1" ht="12.75" customHeight="1">
      <c r="A2" s="8"/>
      <c r="B2" s="1" t="s">
        <v>51</v>
      </c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6"/>
      <c r="AQ2" s="155" t="s">
        <v>4</v>
      </c>
      <c r="AR2" s="155"/>
      <c r="AS2" s="155"/>
      <c r="AT2" s="155"/>
      <c r="AU2" s="155"/>
      <c r="AV2" s="17"/>
      <c r="AW2" s="148">
        <v>100</v>
      </c>
      <c r="AX2" s="149"/>
      <c r="AY2" s="17"/>
    </row>
    <row r="3" spans="1:51" s="3" customFormat="1" ht="13.5" customHeight="1" thickBot="1">
      <c r="A3" s="20"/>
      <c r="B3" s="21" t="s">
        <v>2</v>
      </c>
      <c r="C3" s="20"/>
      <c r="D3" s="62">
        <v>1</v>
      </c>
      <c r="E3" s="62">
        <v>2</v>
      </c>
      <c r="F3" s="62">
        <v>1</v>
      </c>
      <c r="G3" s="62">
        <v>2</v>
      </c>
      <c r="H3" s="62">
        <v>2</v>
      </c>
      <c r="I3" s="62">
        <v>1</v>
      </c>
      <c r="J3" s="62">
        <v>2</v>
      </c>
      <c r="K3" s="62">
        <v>2</v>
      </c>
      <c r="L3" s="62">
        <v>1</v>
      </c>
      <c r="M3" s="62">
        <v>2</v>
      </c>
      <c r="N3" s="62">
        <v>1</v>
      </c>
      <c r="O3" s="62">
        <v>2</v>
      </c>
      <c r="P3" s="62">
        <v>1</v>
      </c>
      <c r="Q3" s="62">
        <v>2</v>
      </c>
      <c r="R3" s="62">
        <v>1</v>
      </c>
      <c r="S3" s="62">
        <v>2</v>
      </c>
      <c r="T3" s="97">
        <v>5</v>
      </c>
      <c r="U3" s="97">
        <v>10</v>
      </c>
      <c r="V3" s="22">
        <f>SUM(D3:U3)</f>
        <v>40</v>
      </c>
      <c r="W3" s="62">
        <v>1</v>
      </c>
      <c r="X3" s="62">
        <v>2</v>
      </c>
      <c r="Y3" s="62">
        <v>1</v>
      </c>
      <c r="Z3" s="62">
        <v>2</v>
      </c>
      <c r="AA3" s="62">
        <v>1</v>
      </c>
      <c r="AB3" s="62">
        <v>2</v>
      </c>
      <c r="AC3" s="62">
        <v>1</v>
      </c>
      <c r="AD3" s="62">
        <v>1</v>
      </c>
      <c r="AE3" s="62">
        <v>2</v>
      </c>
      <c r="AF3" s="62">
        <v>1</v>
      </c>
      <c r="AG3" s="62">
        <v>2</v>
      </c>
      <c r="AH3" s="62">
        <v>1</v>
      </c>
      <c r="AI3" s="62">
        <v>2</v>
      </c>
      <c r="AJ3" s="62">
        <v>1</v>
      </c>
      <c r="AK3" s="97">
        <v>5</v>
      </c>
      <c r="AL3" s="97">
        <v>5</v>
      </c>
      <c r="AM3" s="97"/>
      <c r="AN3" s="97">
        <v>10</v>
      </c>
      <c r="AO3" s="97">
        <v>20</v>
      </c>
      <c r="AP3" s="23">
        <f>SUM(V3:AO3)</f>
        <v>100</v>
      </c>
      <c r="AQ3" s="152" t="s">
        <v>74</v>
      </c>
      <c r="AR3" s="155"/>
      <c r="AS3" s="155"/>
      <c r="AT3" s="155"/>
      <c r="AU3" s="155"/>
      <c r="AV3" s="17"/>
      <c r="AW3" s="150"/>
      <c r="AX3" s="151"/>
      <c r="AY3" s="17"/>
    </row>
    <row r="4" spans="1:51" ht="13.5" thickBot="1">
      <c r="A4" s="24"/>
      <c r="B4" s="25" t="s">
        <v>50</v>
      </c>
      <c r="C4" s="40" t="s">
        <v>30</v>
      </c>
      <c r="D4" s="141" t="s">
        <v>23</v>
      </c>
      <c r="E4" s="142"/>
      <c r="F4" s="142"/>
      <c r="G4" s="142"/>
      <c r="H4" s="143"/>
      <c r="I4" s="141" t="s">
        <v>24</v>
      </c>
      <c r="J4" s="142"/>
      <c r="K4" s="142"/>
      <c r="L4" s="142"/>
      <c r="M4" s="142"/>
      <c r="N4" s="142"/>
      <c r="O4" s="142"/>
      <c r="P4" s="142"/>
      <c r="Q4" s="143"/>
      <c r="R4" s="141" t="s">
        <v>25</v>
      </c>
      <c r="S4" s="143"/>
      <c r="T4" s="41" t="s">
        <v>70</v>
      </c>
      <c r="U4" s="12" t="s">
        <v>0</v>
      </c>
      <c r="V4" s="45"/>
      <c r="W4" s="171" t="s">
        <v>25</v>
      </c>
      <c r="X4" s="172"/>
      <c r="Y4" s="172"/>
      <c r="Z4" s="172"/>
      <c r="AA4" s="172"/>
      <c r="AB4" s="173"/>
      <c r="AC4" s="171" t="s">
        <v>26</v>
      </c>
      <c r="AD4" s="172"/>
      <c r="AE4" s="172"/>
      <c r="AF4" s="172"/>
      <c r="AG4" s="172"/>
      <c r="AH4" s="172"/>
      <c r="AI4" s="172"/>
      <c r="AJ4" s="173"/>
      <c r="AK4" s="63" t="s">
        <v>27</v>
      </c>
      <c r="AL4" s="26" t="s">
        <v>70</v>
      </c>
      <c r="AM4" s="26" t="s">
        <v>72</v>
      </c>
      <c r="AN4" s="26" t="s">
        <v>17</v>
      </c>
      <c r="AO4" s="26" t="s">
        <v>0</v>
      </c>
      <c r="AP4" s="27"/>
      <c r="AQ4" s="3"/>
      <c r="AR4" s="17"/>
      <c r="AS4" s="17"/>
      <c r="AT4" s="17"/>
      <c r="AU4" s="17"/>
      <c r="AV4" s="152" t="s">
        <v>5</v>
      </c>
      <c r="AW4" s="152"/>
      <c r="AX4" s="152" t="s">
        <v>6</v>
      </c>
      <c r="AY4" s="152"/>
    </row>
    <row r="5" spans="1:51" ht="12.75">
      <c r="A5" s="24"/>
      <c r="B5" s="28"/>
      <c r="C5" s="40" t="s">
        <v>29</v>
      </c>
      <c r="D5" s="136">
        <v>9</v>
      </c>
      <c r="E5" s="137"/>
      <c r="F5" s="136">
        <v>16</v>
      </c>
      <c r="G5" s="134"/>
      <c r="H5" s="137"/>
      <c r="I5" s="133">
        <v>1</v>
      </c>
      <c r="J5" s="134"/>
      <c r="K5" s="135"/>
      <c r="L5" s="136">
        <v>15</v>
      </c>
      <c r="M5" s="137"/>
      <c r="N5" s="136">
        <v>22</v>
      </c>
      <c r="O5" s="137"/>
      <c r="P5" s="133">
        <v>29</v>
      </c>
      <c r="Q5" s="135"/>
      <c r="R5" s="136">
        <v>5</v>
      </c>
      <c r="S5" s="137"/>
      <c r="T5" s="29" t="s">
        <v>9</v>
      </c>
      <c r="U5" s="29"/>
      <c r="V5" s="44"/>
      <c r="W5" s="144">
        <v>12</v>
      </c>
      <c r="X5" s="145"/>
      <c r="Y5" s="144">
        <v>19</v>
      </c>
      <c r="Z5" s="145"/>
      <c r="AA5" s="144">
        <v>26</v>
      </c>
      <c r="AB5" s="177"/>
      <c r="AC5" s="56">
        <v>3</v>
      </c>
      <c r="AD5" s="160">
        <v>10</v>
      </c>
      <c r="AE5" s="161"/>
      <c r="AF5" s="170">
        <v>17</v>
      </c>
      <c r="AG5" s="145"/>
      <c r="AH5" s="144">
        <v>24</v>
      </c>
      <c r="AI5" s="145"/>
      <c r="AJ5" s="56">
        <v>31</v>
      </c>
      <c r="AK5" s="53" t="s">
        <v>28</v>
      </c>
      <c r="AL5" s="30" t="s">
        <v>71</v>
      </c>
      <c r="AM5" s="30" t="s">
        <v>73</v>
      </c>
      <c r="AN5" s="12" t="s">
        <v>18</v>
      </c>
      <c r="AO5" s="12"/>
      <c r="AP5" s="31"/>
      <c r="AQ5" s="3"/>
      <c r="AR5" s="17"/>
      <c r="AS5" s="146" t="s">
        <v>19</v>
      </c>
      <c r="AT5" s="146"/>
      <c r="AU5" s="147"/>
      <c r="AV5" s="163">
        <f>AW2*86/100</f>
        <v>86</v>
      </c>
      <c r="AW5" s="164"/>
      <c r="AX5" s="164">
        <f>AW2*100/100</f>
        <v>100</v>
      </c>
      <c r="AY5" s="166"/>
    </row>
    <row r="6" spans="1:51" ht="12.75">
      <c r="A6" s="32"/>
      <c r="B6" s="33"/>
      <c r="C6" s="36"/>
      <c r="D6" s="42" t="s">
        <v>8</v>
      </c>
      <c r="E6" s="43" t="s">
        <v>7</v>
      </c>
      <c r="F6" s="42" t="s">
        <v>8</v>
      </c>
      <c r="G6" s="87" t="s">
        <v>7</v>
      </c>
      <c r="H6" s="43" t="s">
        <v>7</v>
      </c>
      <c r="I6" s="41" t="s">
        <v>8</v>
      </c>
      <c r="J6" s="87" t="s">
        <v>7</v>
      </c>
      <c r="K6" s="51" t="s">
        <v>7</v>
      </c>
      <c r="L6" s="42" t="s">
        <v>8</v>
      </c>
      <c r="M6" s="43" t="s">
        <v>7</v>
      </c>
      <c r="N6" s="42" t="s">
        <v>8</v>
      </c>
      <c r="O6" s="43" t="s">
        <v>7</v>
      </c>
      <c r="P6" s="41" t="s">
        <v>8</v>
      </c>
      <c r="Q6" s="51" t="s">
        <v>7</v>
      </c>
      <c r="R6" s="42" t="s">
        <v>8</v>
      </c>
      <c r="S6" s="43" t="s">
        <v>7</v>
      </c>
      <c r="T6" s="34"/>
      <c r="U6" s="12"/>
      <c r="V6" s="45" t="s">
        <v>3</v>
      </c>
      <c r="W6" s="42" t="s">
        <v>8</v>
      </c>
      <c r="X6" s="43" t="s">
        <v>7</v>
      </c>
      <c r="Y6" s="42" t="s">
        <v>8</v>
      </c>
      <c r="Z6" s="43" t="s">
        <v>7</v>
      </c>
      <c r="AA6" s="42" t="s">
        <v>8</v>
      </c>
      <c r="AB6" s="51" t="s">
        <v>7</v>
      </c>
      <c r="AC6" s="57" t="s">
        <v>8</v>
      </c>
      <c r="AD6" s="42" t="s">
        <v>8</v>
      </c>
      <c r="AE6" s="43" t="s">
        <v>7</v>
      </c>
      <c r="AF6" s="41" t="s">
        <v>8</v>
      </c>
      <c r="AG6" s="43" t="s">
        <v>7</v>
      </c>
      <c r="AH6" s="42" t="s">
        <v>8</v>
      </c>
      <c r="AI6" s="43" t="s">
        <v>7</v>
      </c>
      <c r="AJ6" s="57" t="s">
        <v>8</v>
      </c>
      <c r="AK6" s="68">
        <v>-0.5</v>
      </c>
      <c r="AL6" s="13"/>
      <c r="AM6" s="13"/>
      <c r="AN6" s="14"/>
      <c r="AO6" s="14"/>
      <c r="AP6" s="31" t="s">
        <v>3</v>
      </c>
      <c r="AQ6" s="3"/>
      <c r="AR6" s="17"/>
      <c r="AS6" s="168" t="s">
        <v>20</v>
      </c>
      <c r="AT6" s="168"/>
      <c r="AU6" s="169"/>
      <c r="AV6" s="153">
        <f>AW2*71/100</f>
        <v>71</v>
      </c>
      <c r="AW6" s="154"/>
      <c r="AX6" s="154">
        <f>AW2*85/100</f>
        <v>85</v>
      </c>
      <c r="AY6" s="167"/>
    </row>
    <row r="7" spans="1:51" s="15" customFormat="1" ht="13.5" thickBot="1">
      <c r="A7" s="46"/>
      <c r="B7" s="118" t="s">
        <v>76</v>
      </c>
      <c r="C7" s="48"/>
      <c r="D7" s="130" t="s">
        <v>9</v>
      </c>
      <c r="E7" s="131"/>
      <c r="F7" s="130" t="s">
        <v>47</v>
      </c>
      <c r="G7" s="132"/>
      <c r="H7" s="131"/>
      <c r="I7" s="132" t="s">
        <v>48</v>
      </c>
      <c r="J7" s="132"/>
      <c r="K7" s="132"/>
      <c r="L7" s="130" t="s">
        <v>10</v>
      </c>
      <c r="M7" s="131"/>
      <c r="N7" s="130" t="s">
        <v>11</v>
      </c>
      <c r="O7" s="131"/>
      <c r="P7" s="132" t="s">
        <v>12</v>
      </c>
      <c r="Q7" s="132"/>
      <c r="R7" s="130" t="s">
        <v>13</v>
      </c>
      <c r="S7" s="131"/>
      <c r="T7" s="49"/>
      <c r="U7" s="49"/>
      <c r="V7" s="50"/>
      <c r="W7" s="122" t="s">
        <v>14</v>
      </c>
      <c r="X7" s="123"/>
      <c r="Y7" s="122" t="s">
        <v>33</v>
      </c>
      <c r="Z7" s="123"/>
      <c r="AA7" s="122" t="s">
        <v>15</v>
      </c>
      <c r="AB7" s="165"/>
      <c r="AC7" s="58"/>
      <c r="AD7" s="122" t="s">
        <v>34</v>
      </c>
      <c r="AE7" s="123"/>
      <c r="AF7" s="165" t="s">
        <v>16</v>
      </c>
      <c r="AG7" s="123"/>
      <c r="AH7" s="122" t="s">
        <v>35</v>
      </c>
      <c r="AI7" s="123"/>
      <c r="AJ7" s="58"/>
      <c r="AK7" s="55"/>
      <c r="AL7" s="47"/>
      <c r="AM7" s="47"/>
      <c r="AN7" s="47"/>
      <c r="AO7" s="47"/>
      <c r="AP7" s="54"/>
      <c r="AQ7" s="61" t="s">
        <v>21</v>
      </c>
      <c r="AR7" s="17"/>
      <c r="AS7" s="158" t="s">
        <v>22</v>
      </c>
      <c r="AT7" s="158"/>
      <c r="AU7" s="159"/>
      <c r="AV7" s="162">
        <f>AW2*56/100</f>
        <v>56</v>
      </c>
      <c r="AW7" s="156"/>
      <c r="AX7" s="156">
        <f>AW2*70/100</f>
        <v>70</v>
      </c>
      <c r="AY7" s="157"/>
    </row>
    <row r="8" spans="1:51" s="81" customFormat="1" ht="12.75">
      <c r="A8" s="82">
        <v>1</v>
      </c>
      <c r="B8" s="76" t="s">
        <v>52</v>
      </c>
      <c r="C8" s="83">
        <v>75</v>
      </c>
      <c r="D8" s="86"/>
      <c r="E8" s="73">
        <v>1</v>
      </c>
      <c r="F8" s="90">
        <v>0</v>
      </c>
      <c r="G8" s="89">
        <v>2</v>
      </c>
      <c r="H8" s="73">
        <v>1.5</v>
      </c>
      <c r="I8" s="86"/>
      <c r="J8" s="89">
        <v>1</v>
      </c>
      <c r="K8" s="73">
        <v>1.5</v>
      </c>
      <c r="L8" s="65">
        <v>1</v>
      </c>
      <c r="M8" s="73">
        <v>1</v>
      </c>
      <c r="N8" s="65">
        <v>1</v>
      </c>
      <c r="O8" s="73">
        <v>2</v>
      </c>
      <c r="P8" s="65">
        <v>1</v>
      </c>
      <c r="Q8" s="73">
        <v>1.5</v>
      </c>
      <c r="R8" s="65">
        <v>1</v>
      </c>
      <c r="S8" s="73">
        <v>1</v>
      </c>
      <c r="T8" s="96"/>
      <c r="U8" s="98">
        <v>2</v>
      </c>
      <c r="V8" s="44">
        <f>SUM(D8:U8)</f>
        <v>18.5</v>
      </c>
      <c r="W8" s="71">
        <v>1</v>
      </c>
      <c r="X8" s="85">
        <v>1</v>
      </c>
      <c r="Y8" s="71">
        <v>1</v>
      </c>
      <c r="Z8" s="85">
        <v>1.5</v>
      </c>
      <c r="AA8" s="71">
        <v>1</v>
      </c>
      <c r="AB8" s="100">
        <v>1.5</v>
      </c>
      <c r="AC8" s="101">
        <v>1</v>
      </c>
      <c r="AD8" s="107"/>
      <c r="AE8" s="85">
        <v>1</v>
      </c>
      <c r="AF8" s="107"/>
      <c r="AG8" s="85">
        <v>2</v>
      </c>
      <c r="AH8" s="107"/>
      <c r="AI8" s="85">
        <v>1</v>
      </c>
      <c r="AJ8" s="77">
        <v>1</v>
      </c>
      <c r="AK8" s="114">
        <v>0</v>
      </c>
      <c r="AL8" s="104">
        <v>0</v>
      </c>
      <c r="AM8" s="110">
        <v>1</v>
      </c>
      <c r="AN8" s="104">
        <v>0</v>
      </c>
      <c r="AO8" s="14">
        <v>6.6</v>
      </c>
      <c r="AP8" s="95">
        <f>SUM(V8:AO8)</f>
        <v>39.1</v>
      </c>
      <c r="AQ8" s="119">
        <v>2</v>
      </c>
      <c r="AR8" s="178">
        <v>3</v>
      </c>
      <c r="AS8" s="78"/>
      <c r="AT8" s="78"/>
      <c r="AU8" s="79"/>
      <c r="AV8" s="80"/>
      <c r="AW8" s="80"/>
      <c r="AX8" s="80"/>
      <c r="AY8" s="80"/>
    </row>
    <row r="9" spans="1:44" ht="12.75">
      <c r="A9" s="67">
        <f>A8+1</f>
        <v>2</v>
      </c>
      <c r="B9" s="64" t="s">
        <v>61</v>
      </c>
      <c r="C9" s="66">
        <v>76</v>
      </c>
      <c r="D9" s="39">
        <v>1</v>
      </c>
      <c r="E9" s="38">
        <v>2</v>
      </c>
      <c r="F9" s="37">
        <v>1</v>
      </c>
      <c r="G9" s="88">
        <v>2</v>
      </c>
      <c r="H9" s="38">
        <v>2</v>
      </c>
      <c r="I9" s="37">
        <v>1</v>
      </c>
      <c r="J9" s="88">
        <v>2</v>
      </c>
      <c r="K9" s="52">
        <v>2</v>
      </c>
      <c r="L9" s="39">
        <v>1</v>
      </c>
      <c r="M9" s="38">
        <v>2</v>
      </c>
      <c r="N9" s="39">
        <v>1</v>
      </c>
      <c r="O9" s="38">
        <v>2</v>
      </c>
      <c r="P9" s="37">
        <v>1</v>
      </c>
      <c r="Q9" s="52">
        <v>2</v>
      </c>
      <c r="R9" s="39">
        <v>1</v>
      </c>
      <c r="S9" s="38">
        <v>2</v>
      </c>
      <c r="T9" s="14">
        <v>5</v>
      </c>
      <c r="U9" s="14">
        <v>10</v>
      </c>
      <c r="V9" s="44">
        <f>SUM(D9:U9)</f>
        <v>40</v>
      </c>
      <c r="W9" s="39">
        <v>1</v>
      </c>
      <c r="X9" s="38">
        <v>2</v>
      </c>
      <c r="Y9" s="37">
        <v>1</v>
      </c>
      <c r="Z9" s="38">
        <v>2</v>
      </c>
      <c r="AA9" s="39">
        <v>1</v>
      </c>
      <c r="AB9" s="52">
        <v>2</v>
      </c>
      <c r="AC9" s="102">
        <v>1</v>
      </c>
      <c r="AD9" s="75">
        <v>1</v>
      </c>
      <c r="AE9" s="84">
        <v>2</v>
      </c>
      <c r="AF9" s="39">
        <v>1</v>
      </c>
      <c r="AG9" s="38">
        <v>2</v>
      </c>
      <c r="AH9" s="39">
        <v>1</v>
      </c>
      <c r="AI9" s="38">
        <v>2</v>
      </c>
      <c r="AJ9" s="59">
        <v>1</v>
      </c>
      <c r="AK9" s="37">
        <v>5</v>
      </c>
      <c r="AL9" s="14">
        <v>5</v>
      </c>
      <c r="AM9" s="111">
        <v>5</v>
      </c>
      <c r="AN9" s="14">
        <v>10</v>
      </c>
      <c r="AO9" s="29">
        <v>15.4</v>
      </c>
      <c r="AP9" s="113">
        <f aca="true" t="shared" si="0" ref="AP9:AP22">SUM(V9:AO9)</f>
        <v>100.4</v>
      </c>
      <c r="AQ9" s="115">
        <v>5</v>
      </c>
      <c r="AR9" s="120"/>
    </row>
    <row r="10" spans="1:44" ht="12.75">
      <c r="A10" s="67">
        <f aca="true" t="shared" si="1" ref="A10:A22">A9+1</f>
        <v>3</v>
      </c>
      <c r="B10" s="64" t="s">
        <v>62</v>
      </c>
      <c r="C10" s="66">
        <v>76</v>
      </c>
      <c r="D10" s="39">
        <v>1</v>
      </c>
      <c r="E10" s="38">
        <v>2</v>
      </c>
      <c r="F10" s="37">
        <v>1</v>
      </c>
      <c r="G10" s="88">
        <v>2</v>
      </c>
      <c r="H10" s="38">
        <v>1.5</v>
      </c>
      <c r="I10" s="37">
        <v>1</v>
      </c>
      <c r="J10" s="88">
        <v>1.5</v>
      </c>
      <c r="K10" s="52">
        <v>2</v>
      </c>
      <c r="L10" s="39">
        <v>1</v>
      </c>
      <c r="M10" s="38">
        <v>1</v>
      </c>
      <c r="N10" s="39">
        <v>1</v>
      </c>
      <c r="O10" s="38">
        <v>2</v>
      </c>
      <c r="P10" s="37">
        <v>1</v>
      </c>
      <c r="Q10" s="52"/>
      <c r="R10" s="39">
        <v>1</v>
      </c>
      <c r="S10" s="38">
        <v>1</v>
      </c>
      <c r="T10" s="14"/>
      <c r="U10" s="14">
        <v>7.5</v>
      </c>
      <c r="V10" s="44">
        <f aca="true" t="shared" si="2" ref="V10:V20">SUM(D10:U10)</f>
        <v>27.5</v>
      </c>
      <c r="W10" s="39">
        <v>1</v>
      </c>
      <c r="X10" s="38"/>
      <c r="Y10" s="99">
        <v>0</v>
      </c>
      <c r="Z10" s="38">
        <v>2</v>
      </c>
      <c r="AA10" s="39">
        <v>1</v>
      </c>
      <c r="AB10" s="52">
        <v>1.5</v>
      </c>
      <c r="AC10" s="103"/>
      <c r="AD10" s="39">
        <v>1</v>
      </c>
      <c r="AE10" s="84">
        <v>2</v>
      </c>
      <c r="AF10" s="39">
        <v>1</v>
      </c>
      <c r="AG10" s="38">
        <v>2</v>
      </c>
      <c r="AH10" s="39">
        <v>1</v>
      </c>
      <c r="AI10" s="38">
        <v>1</v>
      </c>
      <c r="AJ10" s="59">
        <v>1</v>
      </c>
      <c r="AK10" s="37">
        <v>5</v>
      </c>
      <c r="AL10" s="14">
        <v>5</v>
      </c>
      <c r="AM10" s="111">
        <v>5</v>
      </c>
      <c r="AN10" s="14">
        <v>10</v>
      </c>
      <c r="AO10" s="29">
        <v>4.6</v>
      </c>
      <c r="AP10" s="112">
        <f t="shared" si="0"/>
        <v>71.6</v>
      </c>
      <c r="AQ10" s="116">
        <v>4</v>
      </c>
      <c r="AR10" s="120"/>
    </row>
    <row r="11" spans="1:44" ht="12.75">
      <c r="A11" s="67">
        <f t="shared" si="1"/>
        <v>4</v>
      </c>
      <c r="B11" s="64" t="s">
        <v>63</v>
      </c>
      <c r="C11" s="66">
        <v>76</v>
      </c>
      <c r="D11" s="39">
        <v>1</v>
      </c>
      <c r="E11" s="38">
        <v>2</v>
      </c>
      <c r="F11" s="37">
        <v>1</v>
      </c>
      <c r="G11" s="88">
        <v>2</v>
      </c>
      <c r="H11" s="38">
        <v>2</v>
      </c>
      <c r="I11" s="37">
        <v>1</v>
      </c>
      <c r="J11" s="88">
        <v>2</v>
      </c>
      <c r="K11" s="52">
        <v>1.5</v>
      </c>
      <c r="L11" s="39">
        <v>1</v>
      </c>
      <c r="M11" s="38">
        <v>1.5</v>
      </c>
      <c r="N11" s="39">
        <v>1</v>
      </c>
      <c r="O11" s="38">
        <v>1.5</v>
      </c>
      <c r="P11" s="37">
        <v>1</v>
      </c>
      <c r="Q11" s="52">
        <v>2</v>
      </c>
      <c r="R11" s="39">
        <v>1</v>
      </c>
      <c r="S11" s="38">
        <v>1</v>
      </c>
      <c r="T11" s="14">
        <v>5</v>
      </c>
      <c r="U11" s="14">
        <v>3.5</v>
      </c>
      <c r="V11" s="44">
        <f t="shared" si="2"/>
        <v>31</v>
      </c>
      <c r="W11" s="39">
        <v>1</v>
      </c>
      <c r="X11" s="38">
        <v>1</v>
      </c>
      <c r="Y11" s="37">
        <v>1</v>
      </c>
      <c r="Z11" s="38">
        <v>2</v>
      </c>
      <c r="AA11" s="94"/>
      <c r="AB11" s="52">
        <v>2</v>
      </c>
      <c r="AC11" s="103"/>
      <c r="AD11" s="39">
        <v>1</v>
      </c>
      <c r="AE11" s="84">
        <v>2</v>
      </c>
      <c r="AF11" s="39">
        <v>1</v>
      </c>
      <c r="AG11" s="38">
        <v>2</v>
      </c>
      <c r="AH11" s="39">
        <v>1</v>
      </c>
      <c r="AI11" s="38">
        <v>2</v>
      </c>
      <c r="AJ11" s="59">
        <v>1</v>
      </c>
      <c r="AK11" s="37">
        <v>0</v>
      </c>
      <c r="AL11" s="14">
        <v>5</v>
      </c>
      <c r="AM11" s="111">
        <v>2.5</v>
      </c>
      <c r="AN11" s="14">
        <v>10</v>
      </c>
      <c r="AO11" s="29">
        <v>4.6</v>
      </c>
      <c r="AP11" s="112">
        <f t="shared" si="0"/>
        <v>70.1</v>
      </c>
      <c r="AQ11" s="116">
        <v>4</v>
      </c>
      <c r="AR11" s="120"/>
    </row>
    <row r="12" spans="1:44" ht="12.75">
      <c r="A12" s="67">
        <f t="shared" si="1"/>
        <v>5</v>
      </c>
      <c r="B12" s="64" t="s">
        <v>68</v>
      </c>
      <c r="C12" s="66">
        <v>75</v>
      </c>
      <c r="D12" s="39">
        <v>1</v>
      </c>
      <c r="E12" s="38">
        <v>0.5</v>
      </c>
      <c r="F12" s="91"/>
      <c r="G12" s="88">
        <v>2</v>
      </c>
      <c r="H12" s="38"/>
      <c r="I12" s="91"/>
      <c r="J12" s="88">
        <v>1</v>
      </c>
      <c r="K12" s="52">
        <v>1.5</v>
      </c>
      <c r="L12" s="39">
        <v>1</v>
      </c>
      <c r="M12" s="38">
        <v>1</v>
      </c>
      <c r="N12" s="39">
        <v>1</v>
      </c>
      <c r="O12" s="38">
        <v>1.5</v>
      </c>
      <c r="P12" s="37">
        <v>1</v>
      </c>
      <c r="Q12" s="52">
        <v>1</v>
      </c>
      <c r="R12" s="39">
        <v>1</v>
      </c>
      <c r="S12" s="38">
        <v>1</v>
      </c>
      <c r="T12" s="14">
        <v>0</v>
      </c>
      <c r="U12" s="14">
        <v>4.5</v>
      </c>
      <c r="V12" s="44">
        <f t="shared" si="2"/>
        <v>19</v>
      </c>
      <c r="W12" s="39">
        <v>1</v>
      </c>
      <c r="X12" s="38">
        <v>1</v>
      </c>
      <c r="Y12" s="37">
        <v>1</v>
      </c>
      <c r="Z12" s="38">
        <v>1.5</v>
      </c>
      <c r="AA12" s="39">
        <v>1</v>
      </c>
      <c r="AB12" s="52">
        <v>1.5</v>
      </c>
      <c r="AC12" s="59">
        <v>1</v>
      </c>
      <c r="AD12" s="94"/>
      <c r="AE12" s="84">
        <v>1</v>
      </c>
      <c r="AF12" s="94"/>
      <c r="AG12" s="38">
        <v>1.5</v>
      </c>
      <c r="AH12" s="94"/>
      <c r="AI12" s="38">
        <v>1</v>
      </c>
      <c r="AJ12" s="103"/>
      <c r="AK12" s="37">
        <v>0</v>
      </c>
      <c r="AL12" s="14">
        <v>5</v>
      </c>
      <c r="AM12" s="111">
        <v>3.5</v>
      </c>
      <c r="AN12" s="14">
        <v>5</v>
      </c>
      <c r="AO12" s="29">
        <v>4.6</v>
      </c>
      <c r="AP12" s="95">
        <f t="shared" si="0"/>
        <v>48.6</v>
      </c>
      <c r="AQ12" s="23">
        <v>3</v>
      </c>
      <c r="AR12" s="120"/>
    </row>
    <row r="13" spans="1:44" ht="12.75">
      <c r="A13" s="67">
        <f t="shared" si="1"/>
        <v>6</v>
      </c>
      <c r="B13" s="64" t="s">
        <v>59</v>
      </c>
      <c r="C13" s="66">
        <v>75</v>
      </c>
      <c r="D13" s="39">
        <v>1</v>
      </c>
      <c r="E13" s="38">
        <v>2</v>
      </c>
      <c r="F13" s="37">
        <v>1</v>
      </c>
      <c r="G13" s="88">
        <v>2</v>
      </c>
      <c r="H13" s="38">
        <v>2</v>
      </c>
      <c r="I13" s="37">
        <v>1</v>
      </c>
      <c r="J13" s="88">
        <v>2</v>
      </c>
      <c r="K13" s="52">
        <v>2</v>
      </c>
      <c r="L13" s="39">
        <v>1</v>
      </c>
      <c r="M13" s="38">
        <v>2</v>
      </c>
      <c r="N13" s="39">
        <v>1</v>
      </c>
      <c r="O13" s="38">
        <v>2</v>
      </c>
      <c r="P13" s="37">
        <v>1</v>
      </c>
      <c r="Q13" s="52">
        <v>2</v>
      </c>
      <c r="R13" s="39">
        <v>1</v>
      </c>
      <c r="S13" s="38">
        <v>1</v>
      </c>
      <c r="T13" s="14">
        <v>5</v>
      </c>
      <c r="U13" s="14">
        <v>5</v>
      </c>
      <c r="V13" s="44">
        <f t="shared" si="2"/>
        <v>34</v>
      </c>
      <c r="W13" s="39">
        <v>1</v>
      </c>
      <c r="X13" s="38">
        <v>1.5</v>
      </c>
      <c r="Y13" s="37">
        <v>1</v>
      </c>
      <c r="Z13" s="38">
        <v>1.5</v>
      </c>
      <c r="AA13" s="39">
        <v>1</v>
      </c>
      <c r="AB13" s="52">
        <v>2</v>
      </c>
      <c r="AC13" s="59">
        <v>1</v>
      </c>
      <c r="AD13" s="39">
        <v>1</v>
      </c>
      <c r="AE13" s="84">
        <v>1.5</v>
      </c>
      <c r="AF13" s="39">
        <v>1</v>
      </c>
      <c r="AG13" s="38">
        <v>2</v>
      </c>
      <c r="AH13" s="39">
        <v>1</v>
      </c>
      <c r="AI13" s="38">
        <v>2</v>
      </c>
      <c r="AJ13" s="59">
        <v>1</v>
      </c>
      <c r="AK13" s="37">
        <v>5</v>
      </c>
      <c r="AL13" s="14">
        <v>5</v>
      </c>
      <c r="AM13" s="111">
        <v>5</v>
      </c>
      <c r="AN13" s="14">
        <v>10</v>
      </c>
      <c r="AO13" s="29">
        <v>10.6</v>
      </c>
      <c r="AP13" s="113">
        <f t="shared" si="0"/>
        <v>88.1</v>
      </c>
      <c r="AQ13" s="115">
        <v>5</v>
      </c>
      <c r="AR13" s="120"/>
    </row>
    <row r="14" spans="1:44" ht="12.75">
      <c r="A14" s="67">
        <f t="shared" si="1"/>
        <v>7</v>
      </c>
      <c r="B14" s="64" t="s">
        <v>54</v>
      </c>
      <c r="C14" s="66">
        <v>76</v>
      </c>
      <c r="D14" s="39">
        <v>1</v>
      </c>
      <c r="E14" s="38">
        <v>1</v>
      </c>
      <c r="F14" s="37">
        <v>1</v>
      </c>
      <c r="G14" s="88"/>
      <c r="H14" s="38"/>
      <c r="I14" s="37">
        <v>1</v>
      </c>
      <c r="J14" s="88">
        <v>1.5</v>
      </c>
      <c r="K14" s="52">
        <v>1.5</v>
      </c>
      <c r="L14" s="94"/>
      <c r="M14" s="38">
        <v>2</v>
      </c>
      <c r="N14" s="39">
        <v>1</v>
      </c>
      <c r="O14" s="38">
        <v>2</v>
      </c>
      <c r="P14" s="37">
        <v>1</v>
      </c>
      <c r="Q14" s="52">
        <v>1.5</v>
      </c>
      <c r="R14" s="39">
        <v>1</v>
      </c>
      <c r="S14" s="38">
        <v>1</v>
      </c>
      <c r="T14" s="14">
        <v>5</v>
      </c>
      <c r="U14" s="14">
        <v>4</v>
      </c>
      <c r="V14" s="44">
        <f t="shared" si="2"/>
        <v>25.5</v>
      </c>
      <c r="W14" s="39">
        <v>1</v>
      </c>
      <c r="X14" s="38">
        <v>1.5</v>
      </c>
      <c r="Y14" s="37">
        <v>1</v>
      </c>
      <c r="Z14" s="38">
        <v>1.5</v>
      </c>
      <c r="AA14" s="39">
        <v>1</v>
      </c>
      <c r="AB14" s="52">
        <v>1.5</v>
      </c>
      <c r="AC14" s="108">
        <v>0</v>
      </c>
      <c r="AD14" s="94"/>
      <c r="AE14" s="84"/>
      <c r="AF14" s="39">
        <v>1</v>
      </c>
      <c r="AG14" s="38">
        <v>1.5</v>
      </c>
      <c r="AH14" s="94"/>
      <c r="AI14" s="38">
        <v>1.5</v>
      </c>
      <c r="AJ14" s="59">
        <v>1</v>
      </c>
      <c r="AK14" s="37">
        <v>0</v>
      </c>
      <c r="AL14" s="14">
        <v>5</v>
      </c>
      <c r="AM14" s="111">
        <v>3.5</v>
      </c>
      <c r="AN14" s="14">
        <v>10</v>
      </c>
      <c r="AO14" s="29">
        <v>11.4</v>
      </c>
      <c r="AP14" s="31">
        <f>SUM(V14:AO14)</f>
        <v>67.9</v>
      </c>
      <c r="AQ14" s="23">
        <v>3</v>
      </c>
      <c r="AR14" s="120"/>
    </row>
    <row r="15" spans="1:44" ht="12.75">
      <c r="A15" s="67">
        <f t="shared" si="1"/>
        <v>8</v>
      </c>
      <c r="B15" s="64" t="s">
        <v>57</v>
      </c>
      <c r="C15" s="66">
        <v>75</v>
      </c>
      <c r="D15" s="39">
        <v>1</v>
      </c>
      <c r="E15" s="38">
        <v>2</v>
      </c>
      <c r="F15" s="37">
        <v>1</v>
      </c>
      <c r="G15" s="88"/>
      <c r="H15" s="38"/>
      <c r="I15" s="37">
        <v>1</v>
      </c>
      <c r="J15" s="88"/>
      <c r="K15" s="52"/>
      <c r="L15" s="39">
        <v>1</v>
      </c>
      <c r="M15" s="38"/>
      <c r="N15" s="39">
        <v>1</v>
      </c>
      <c r="O15" s="38"/>
      <c r="P15" s="37">
        <v>1</v>
      </c>
      <c r="Q15" s="52">
        <v>2</v>
      </c>
      <c r="R15" s="39">
        <v>1</v>
      </c>
      <c r="S15" s="38"/>
      <c r="T15" s="14">
        <v>5</v>
      </c>
      <c r="U15" s="14">
        <v>7</v>
      </c>
      <c r="V15" s="44">
        <f t="shared" si="2"/>
        <v>23</v>
      </c>
      <c r="W15" s="39">
        <v>1</v>
      </c>
      <c r="X15" s="38"/>
      <c r="Y15" s="37">
        <v>1</v>
      </c>
      <c r="Z15" s="38">
        <v>2</v>
      </c>
      <c r="AA15" s="39">
        <v>1</v>
      </c>
      <c r="AB15" s="52"/>
      <c r="AC15" s="59">
        <v>1</v>
      </c>
      <c r="AD15" s="94"/>
      <c r="AE15" s="84"/>
      <c r="AF15" s="94"/>
      <c r="AG15" s="38"/>
      <c r="AH15" s="94"/>
      <c r="AI15" s="38"/>
      <c r="AJ15" s="103"/>
      <c r="AK15" s="37">
        <v>0</v>
      </c>
      <c r="AL15" s="14">
        <v>5</v>
      </c>
      <c r="AM15" s="111">
        <v>3</v>
      </c>
      <c r="AN15" s="14">
        <v>0</v>
      </c>
      <c r="AO15" s="95"/>
      <c r="AP15" s="95">
        <f>SUM(V15:AO15)</f>
        <v>37</v>
      </c>
      <c r="AQ15" s="119">
        <v>2</v>
      </c>
      <c r="AR15" s="121">
        <v>3</v>
      </c>
    </row>
    <row r="16" spans="1:44" ht="12.75">
      <c r="A16" s="67">
        <f t="shared" si="1"/>
        <v>9</v>
      </c>
      <c r="B16" s="64" t="s">
        <v>64</v>
      </c>
      <c r="C16" s="66">
        <v>76</v>
      </c>
      <c r="D16" s="39">
        <v>1</v>
      </c>
      <c r="E16" s="38">
        <v>2</v>
      </c>
      <c r="F16" s="37">
        <v>1</v>
      </c>
      <c r="G16" s="88">
        <v>2</v>
      </c>
      <c r="H16" s="38">
        <v>2</v>
      </c>
      <c r="I16" s="37">
        <v>1</v>
      </c>
      <c r="J16" s="88">
        <v>2</v>
      </c>
      <c r="K16" s="52">
        <v>2</v>
      </c>
      <c r="L16" s="39">
        <v>1</v>
      </c>
      <c r="M16" s="38">
        <v>2</v>
      </c>
      <c r="N16" s="39">
        <v>1</v>
      </c>
      <c r="O16" s="38">
        <v>2</v>
      </c>
      <c r="P16" s="37">
        <v>1</v>
      </c>
      <c r="Q16" s="52">
        <v>2</v>
      </c>
      <c r="R16" s="39">
        <v>1</v>
      </c>
      <c r="S16" s="38">
        <v>2</v>
      </c>
      <c r="T16" s="14">
        <v>5</v>
      </c>
      <c r="U16" s="14">
        <v>6</v>
      </c>
      <c r="V16" s="44">
        <f t="shared" si="2"/>
        <v>36</v>
      </c>
      <c r="W16" s="39">
        <v>1</v>
      </c>
      <c r="X16" s="38">
        <v>2</v>
      </c>
      <c r="Y16" s="37">
        <v>1</v>
      </c>
      <c r="Z16" s="38">
        <v>2</v>
      </c>
      <c r="AA16" s="39">
        <v>1</v>
      </c>
      <c r="AB16" s="52">
        <v>2</v>
      </c>
      <c r="AC16" s="108">
        <v>0</v>
      </c>
      <c r="AD16" s="39">
        <v>1</v>
      </c>
      <c r="AE16" s="84">
        <v>2</v>
      </c>
      <c r="AF16" s="39">
        <v>1</v>
      </c>
      <c r="AG16" s="38">
        <v>2</v>
      </c>
      <c r="AH16" s="94"/>
      <c r="AI16" s="38">
        <v>2</v>
      </c>
      <c r="AJ16" s="59">
        <v>1</v>
      </c>
      <c r="AK16" s="37">
        <v>5</v>
      </c>
      <c r="AL16" s="14">
        <v>5</v>
      </c>
      <c r="AM16" s="111">
        <v>5</v>
      </c>
      <c r="AN16" s="14">
        <v>10</v>
      </c>
      <c r="AO16" s="29">
        <v>6.5</v>
      </c>
      <c r="AP16" s="113">
        <f t="shared" si="0"/>
        <v>85.5</v>
      </c>
      <c r="AQ16" s="115">
        <v>5</v>
      </c>
      <c r="AR16" s="120"/>
    </row>
    <row r="17" spans="1:44" ht="12.75">
      <c r="A17" s="67">
        <f t="shared" si="1"/>
        <v>10</v>
      </c>
      <c r="B17" s="64" t="s">
        <v>65</v>
      </c>
      <c r="C17" s="66">
        <v>76</v>
      </c>
      <c r="D17" s="39">
        <v>1</v>
      </c>
      <c r="E17" s="38">
        <v>2</v>
      </c>
      <c r="F17" s="37">
        <v>1</v>
      </c>
      <c r="G17" s="88">
        <v>2</v>
      </c>
      <c r="H17" s="38">
        <v>2</v>
      </c>
      <c r="I17" s="37">
        <v>1</v>
      </c>
      <c r="J17" s="88">
        <v>2</v>
      </c>
      <c r="K17" s="52">
        <v>2</v>
      </c>
      <c r="L17" s="39">
        <v>1</v>
      </c>
      <c r="M17" s="38">
        <v>1.5</v>
      </c>
      <c r="N17" s="39">
        <v>1</v>
      </c>
      <c r="O17" s="38">
        <v>1.5</v>
      </c>
      <c r="P17" s="37">
        <v>1</v>
      </c>
      <c r="Q17" s="52">
        <v>1.5</v>
      </c>
      <c r="R17" s="39">
        <v>1</v>
      </c>
      <c r="S17" s="38">
        <v>1</v>
      </c>
      <c r="T17" s="14">
        <v>5</v>
      </c>
      <c r="U17" s="14">
        <v>5.5</v>
      </c>
      <c r="V17" s="44">
        <f t="shared" si="2"/>
        <v>33</v>
      </c>
      <c r="W17" s="39">
        <v>1</v>
      </c>
      <c r="X17" s="38">
        <v>1</v>
      </c>
      <c r="Y17" s="37">
        <v>1</v>
      </c>
      <c r="Z17" s="38">
        <v>2</v>
      </c>
      <c r="AA17" s="39">
        <v>1</v>
      </c>
      <c r="AB17" s="52">
        <v>2</v>
      </c>
      <c r="AC17" s="59">
        <v>1</v>
      </c>
      <c r="AD17" s="39">
        <v>1</v>
      </c>
      <c r="AE17" s="84">
        <v>2</v>
      </c>
      <c r="AF17" s="39">
        <v>1</v>
      </c>
      <c r="AG17" s="38">
        <v>2</v>
      </c>
      <c r="AH17" s="94"/>
      <c r="AI17" s="38">
        <v>2</v>
      </c>
      <c r="AJ17" s="59">
        <v>1</v>
      </c>
      <c r="AK17" s="37">
        <v>0</v>
      </c>
      <c r="AL17" s="14">
        <v>5</v>
      </c>
      <c r="AM17" s="111">
        <v>5</v>
      </c>
      <c r="AN17" s="14">
        <v>10</v>
      </c>
      <c r="AO17" s="29">
        <v>7.4</v>
      </c>
      <c r="AP17" s="112">
        <f t="shared" si="0"/>
        <v>78.4</v>
      </c>
      <c r="AQ17" s="116">
        <v>4</v>
      </c>
      <c r="AR17" s="120"/>
    </row>
    <row r="18" spans="1:44" ht="12.75">
      <c r="A18" s="67">
        <f t="shared" si="1"/>
        <v>11</v>
      </c>
      <c r="B18" s="64" t="s">
        <v>56</v>
      </c>
      <c r="C18" s="66">
        <v>75</v>
      </c>
      <c r="D18" s="39">
        <v>1</v>
      </c>
      <c r="E18" s="38">
        <v>1</v>
      </c>
      <c r="F18" s="37">
        <v>1</v>
      </c>
      <c r="G18" s="88">
        <v>2</v>
      </c>
      <c r="H18" s="38">
        <v>2</v>
      </c>
      <c r="I18" s="37">
        <v>1</v>
      </c>
      <c r="J18" s="88">
        <v>2</v>
      </c>
      <c r="K18" s="52">
        <v>2</v>
      </c>
      <c r="L18" s="39">
        <v>1</v>
      </c>
      <c r="M18" s="38">
        <v>2</v>
      </c>
      <c r="N18" s="39">
        <v>1</v>
      </c>
      <c r="O18" s="38">
        <v>2</v>
      </c>
      <c r="P18" s="37">
        <v>1</v>
      </c>
      <c r="Q18" s="52">
        <v>2</v>
      </c>
      <c r="R18" s="39">
        <v>1</v>
      </c>
      <c r="S18" s="38">
        <v>1.5</v>
      </c>
      <c r="T18" s="14">
        <v>5</v>
      </c>
      <c r="U18" s="14">
        <v>7</v>
      </c>
      <c r="V18" s="44">
        <f t="shared" si="2"/>
        <v>35.5</v>
      </c>
      <c r="W18" s="39">
        <v>1</v>
      </c>
      <c r="X18" s="38">
        <v>1.5</v>
      </c>
      <c r="Y18" s="37">
        <v>1</v>
      </c>
      <c r="Z18" s="38">
        <v>2</v>
      </c>
      <c r="AA18" s="39">
        <v>1</v>
      </c>
      <c r="AB18" s="52">
        <v>2</v>
      </c>
      <c r="AC18" s="108">
        <v>0</v>
      </c>
      <c r="AD18" s="39">
        <v>1</v>
      </c>
      <c r="AE18" s="84">
        <v>2</v>
      </c>
      <c r="AF18" s="39">
        <v>1</v>
      </c>
      <c r="AG18" s="38">
        <v>2</v>
      </c>
      <c r="AH18" s="39">
        <v>1</v>
      </c>
      <c r="AI18" s="38">
        <v>2</v>
      </c>
      <c r="AJ18" s="59">
        <v>1</v>
      </c>
      <c r="AK18" s="37">
        <v>5</v>
      </c>
      <c r="AL18" s="14">
        <v>5</v>
      </c>
      <c r="AM18" s="111">
        <v>5</v>
      </c>
      <c r="AN18" s="14">
        <v>10</v>
      </c>
      <c r="AO18" s="29">
        <v>10</v>
      </c>
      <c r="AP18" s="113">
        <f t="shared" si="0"/>
        <v>89</v>
      </c>
      <c r="AQ18" s="115">
        <v>5</v>
      </c>
      <c r="AR18" s="120"/>
    </row>
    <row r="19" spans="1:44" ht="12.75">
      <c r="A19" s="67">
        <f t="shared" si="1"/>
        <v>12</v>
      </c>
      <c r="B19" s="64" t="s">
        <v>60</v>
      </c>
      <c r="C19" s="66">
        <v>75</v>
      </c>
      <c r="D19" s="39">
        <v>1</v>
      </c>
      <c r="E19" s="38">
        <v>2</v>
      </c>
      <c r="F19" s="37">
        <v>1</v>
      </c>
      <c r="G19" s="88">
        <v>2</v>
      </c>
      <c r="H19" s="38">
        <v>2</v>
      </c>
      <c r="I19" s="37">
        <v>1</v>
      </c>
      <c r="J19" s="88">
        <v>2</v>
      </c>
      <c r="K19" s="52">
        <v>2</v>
      </c>
      <c r="L19" s="39">
        <v>1</v>
      </c>
      <c r="M19" s="38">
        <v>1.5</v>
      </c>
      <c r="N19" s="39">
        <v>1</v>
      </c>
      <c r="O19" s="38">
        <v>2</v>
      </c>
      <c r="P19" s="37">
        <v>1</v>
      </c>
      <c r="Q19" s="52">
        <v>2</v>
      </c>
      <c r="R19" s="39">
        <v>1</v>
      </c>
      <c r="S19" s="38">
        <v>1</v>
      </c>
      <c r="T19" s="14">
        <v>5</v>
      </c>
      <c r="U19" s="14">
        <v>8</v>
      </c>
      <c r="V19" s="44">
        <f t="shared" si="2"/>
        <v>36.5</v>
      </c>
      <c r="W19" s="39">
        <v>1</v>
      </c>
      <c r="X19" s="38">
        <v>1.5</v>
      </c>
      <c r="Y19" s="37">
        <v>1</v>
      </c>
      <c r="Z19" s="38">
        <v>2</v>
      </c>
      <c r="AA19" s="39">
        <v>1</v>
      </c>
      <c r="AB19" s="52">
        <v>2</v>
      </c>
      <c r="AC19" s="59">
        <v>1</v>
      </c>
      <c r="AD19" s="39">
        <v>1</v>
      </c>
      <c r="AE19" s="84"/>
      <c r="AF19" s="109">
        <v>0</v>
      </c>
      <c r="AG19" s="38">
        <v>2</v>
      </c>
      <c r="AH19" s="39">
        <v>1</v>
      </c>
      <c r="AI19" s="38">
        <v>2</v>
      </c>
      <c r="AJ19" s="59">
        <v>1</v>
      </c>
      <c r="AK19" s="37">
        <v>5</v>
      </c>
      <c r="AL19" s="14">
        <v>5</v>
      </c>
      <c r="AM19" s="111">
        <v>5</v>
      </c>
      <c r="AN19" s="14">
        <v>10</v>
      </c>
      <c r="AO19" s="29">
        <v>11.4</v>
      </c>
      <c r="AP19" s="113">
        <f t="shared" si="0"/>
        <v>89.4</v>
      </c>
      <c r="AQ19" s="115">
        <v>5</v>
      </c>
      <c r="AR19" s="120"/>
    </row>
    <row r="20" spans="1:44" ht="12.75">
      <c r="A20" s="67">
        <f t="shared" si="1"/>
        <v>13</v>
      </c>
      <c r="B20" s="64" t="s">
        <v>58</v>
      </c>
      <c r="C20" s="66">
        <v>75</v>
      </c>
      <c r="D20" s="39">
        <v>1</v>
      </c>
      <c r="E20" s="38">
        <v>2</v>
      </c>
      <c r="F20" s="37">
        <v>1</v>
      </c>
      <c r="G20" s="88">
        <v>2</v>
      </c>
      <c r="H20" s="38">
        <v>2</v>
      </c>
      <c r="I20" s="37">
        <v>1</v>
      </c>
      <c r="J20" s="88">
        <v>2</v>
      </c>
      <c r="K20" s="52">
        <v>2</v>
      </c>
      <c r="L20" s="39">
        <v>1</v>
      </c>
      <c r="M20" s="38">
        <v>2</v>
      </c>
      <c r="N20" s="39">
        <v>1</v>
      </c>
      <c r="O20" s="38">
        <v>2</v>
      </c>
      <c r="P20" s="37">
        <v>1</v>
      </c>
      <c r="Q20" s="52">
        <v>2</v>
      </c>
      <c r="R20" s="94"/>
      <c r="S20" s="38">
        <v>2</v>
      </c>
      <c r="T20" s="14">
        <v>5</v>
      </c>
      <c r="U20" s="14">
        <v>7.5</v>
      </c>
      <c r="V20" s="44">
        <f t="shared" si="2"/>
        <v>36.5</v>
      </c>
      <c r="W20" s="39">
        <v>1</v>
      </c>
      <c r="X20" s="38">
        <v>2</v>
      </c>
      <c r="Y20" s="99">
        <v>0</v>
      </c>
      <c r="Z20" s="38">
        <v>1.5</v>
      </c>
      <c r="AA20" s="39">
        <v>1</v>
      </c>
      <c r="AB20" s="52">
        <v>2</v>
      </c>
      <c r="AC20" s="59">
        <v>1</v>
      </c>
      <c r="AD20" s="94"/>
      <c r="AE20" s="84">
        <v>1.5</v>
      </c>
      <c r="AF20" s="94"/>
      <c r="AG20" s="38">
        <v>2</v>
      </c>
      <c r="AH20" s="39">
        <v>1</v>
      </c>
      <c r="AI20" s="38">
        <v>1.5</v>
      </c>
      <c r="AJ20" s="59">
        <v>1</v>
      </c>
      <c r="AK20" s="37">
        <v>0</v>
      </c>
      <c r="AL20" s="14">
        <v>5</v>
      </c>
      <c r="AM20" s="111">
        <v>5</v>
      </c>
      <c r="AN20" s="14">
        <v>10</v>
      </c>
      <c r="AO20" s="29">
        <v>14.6</v>
      </c>
      <c r="AP20" s="113">
        <f t="shared" si="0"/>
        <v>86.6</v>
      </c>
      <c r="AQ20" s="115">
        <v>5</v>
      </c>
      <c r="AR20" s="120"/>
    </row>
    <row r="21" spans="1:44" ht="12.75">
      <c r="A21" s="67">
        <f t="shared" si="1"/>
        <v>14</v>
      </c>
      <c r="B21" s="64" t="s">
        <v>53</v>
      </c>
      <c r="C21" s="66">
        <v>76</v>
      </c>
      <c r="D21" s="39">
        <v>1</v>
      </c>
      <c r="E21" s="38">
        <v>2</v>
      </c>
      <c r="F21" s="37">
        <v>1</v>
      </c>
      <c r="G21" s="88">
        <v>1.5</v>
      </c>
      <c r="H21" s="38">
        <v>2</v>
      </c>
      <c r="I21" s="37">
        <v>1</v>
      </c>
      <c r="J21" s="88">
        <v>1</v>
      </c>
      <c r="K21" s="52">
        <v>1</v>
      </c>
      <c r="L21" s="39">
        <v>1</v>
      </c>
      <c r="M21" s="38">
        <v>1.5</v>
      </c>
      <c r="N21" s="39">
        <v>1</v>
      </c>
      <c r="O21" s="38">
        <v>1.5</v>
      </c>
      <c r="P21" s="37">
        <v>1</v>
      </c>
      <c r="Q21" s="52">
        <v>1</v>
      </c>
      <c r="R21" s="39">
        <v>1</v>
      </c>
      <c r="S21" s="38">
        <v>1</v>
      </c>
      <c r="T21" s="14">
        <v>5</v>
      </c>
      <c r="U21" s="14">
        <v>7.5</v>
      </c>
      <c r="V21" s="44">
        <f>SUM(D21:U21)</f>
        <v>32</v>
      </c>
      <c r="W21" s="39">
        <v>1</v>
      </c>
      <c r="X21" s="38">
        <v>1</v>
      </c>
      <c r="Y21" s="37">
        <v>1</v>
      </c>
      <c r="Z21" s="38">
        <v>1.5</v>
      </c>
      <c r="AA21" s="39">
        <v>1</v>
      </c>
      <c r="AB21" s="52">
        <v>2</v>
      </c>
      <c r="AC21" s="59">
        <v>1</v>
      </c>
      <c r="AD21" s="39">
        <v>1</v>
      </c>
      <c r="AE21" s="84">
        <v>1.5</v>
      </c>
      <c r="AF21" s="39">
        <v>1</v>
      </c>
      <c r="AG21" s="38">
        <v>2</v>
      </c>
      <c r="AH21" s="39">
        <v>1</v>
      </c>
      <c r="AI21" s="38">
        <v>1.5</v>
      </c>
      <c r="AJ21" s="59">
        <v>1</v>
      </c>
      <c r="AK21" s="37">
        <v>5</v>
      </c>
      <c r="AL21" s="14">
        <v>5</v>
      </c>
      <c r="AM21" s="111">
        <v>5</v>
      </c>
      <c r="AN21" s="14">
        <v>10</v>
      </c>
      <c r="AO21" s="29">
        <v>10.6</v>
      </c>
      <c r="AP21" s="113">
        <f t="shared" si="0"/>
        <v>85.1</v>
      </c>
      <c r="AQ21" s="115">
        <v>5</v>
      </c>
      <c r="AR21" s="120"/>
    </row>
    <row r="22" spans="1:44" ht="13.5" thickBot="1">
      <c r="A22" s="67">
        <f t="shared" si="1"/>
        <v>15</v>
      </c>
      <c r="B22" s="64" t="s">
        <v>66</v>
      </c>
      <c r="C22" s="66">
        <v>76</v>
      </c>
      <c r="D22" s="39">
        <v>1</v>
      </c>
      <c r="E22" s="38">
        <v>2</v>
      </c>
      <c r="F22" s="37">
        <v>1</v>
      </c>
      <c r="G22" s="88">
        <v>2</v>
      </c>
      <c r="H22" s="38">
        <v>2</v>
      </c>
      <c r="I22" s="37">
        <v>1</v>
      </c>
      <c r="J22" s="88">
        <v>2</v>
      </c>
      <c r="K22" s="52">
        <v>2</v>
      </c>
      <c r="L22" s="39">
        <v>1</v>
      </c>
      <c r="M22" s="38">
        <v>2</v>
      </c>
      <c r="N22" s="39">
        <v>1</v>
      </c>
      <c r="O22" s="38">
        <v>2</v>
      </c>
      <c r="P22" s="37">
        <v>1</v>
      </c>
      <c r="Q22" s="52">
        <v>2</v>
      </c>
      <c r="R22" s="39">
        <v>1</v>
      </c>
      <c r="S22" s="38">
        <v>2</v>
      </c>
      <c r="T22" s="14">
        <v>5</v>
      </c>
      <c r="U22" s="14">
        <v>7</v>
      </c>
      <c r="V22" s="44">
        <f>SUM(D22:U22)</f>
        <v>37</v>
      </c>
      <c r="W22" s="39">
        <v>1</v>
      </c>
      <c r="X22" s="38">
        <v>1.5</v>
      </c>
      <c r="Y22" s="37">
        <v>1</v>
      </c>
      <c r="Z22" s="38">
        <v>1.5</v>
      </c>
      <c r="AA22" s="39">
        <v>1</v>
      </c>
      <c r="AB22" s="52">
        <v>2</v>
      </c>
      <c r="AC22" s="58">
        <v>0</v>
      </c>
      <c r="AD22" s="39">
        <v>1</v>
      </c>
      <c r="AE22" s="84">
        <v>2</v>
      </c>
      <c r="AF22" s="39">
        <v>1</v>
      </c>
      <c r="AG22" s="38">
        <v>2</v>
      </c>
      <c r="AH22" s="39">
        <v>1</v>
      </c>
      <c r="AI22" s="38">
        <v>2</v>
      </c>
      <c r="AJ22" s="59">
        <v>1</v>
      </c>
      <c r="AK22" s="37">
        <v>5</v>
      </c>
      <c r="AL22" s="14">
        <v>5</v>
      </c>
      <c r="AM22" s="111">
        <v>5</v>
      </c>
      <c r="AN22" s="14">
        <v>10</v>
      </c>
      <c r="AO22" s="29">
        <v>7.4</v>
      </c>
      <c r="AP22" s="113">
        <f t="shared" si="0"/>
        <v>87.4</v>
      </c>
      <c r="AQ22" s="115">
        <v>5</v>
      </c>
      <c r="AR22" s="120"/>
    </row>
    <row r="23" spans="4:43" s="18" customFormat="1" ht="13.5" customHeight="1">
      <c r="D23" s="124" t="s">
        <v>31</v>
      </c>
      <c r="E23" s="125"/>
      <c r="F23" s="124" t="s">
        <v>32</v>
      </c>
      <c r="G23" s="138"/>
      <c r="H23" s="125"/>
      <c r="I23" s="138" t="s">
        <v>36</v>
      </c>
      <c r="J23" s="138"/>
      <c r="K23" s="138"/>
      <c r="L23" s="124" t="s">
        <v>37</v>
      </c>
      <c r="M23" s="125"/>
      <c r="N23" s="124" t="s">
        <v>38</v>
      </c>
      <c r="O23" s="125"/>
      <c r="P23" s="138" t="s">
        <v>39</v>
      </c>
      <c r="Q23" s="138"/>
      <c r="R23" s="124" t="s">
        <v>42</v>
      </c>
      <c r="S23" s="125"/>
      <c r="T23" s="19"/>
      <c r="U23" s="19"/>
      <c r="V23" s="19"/>
      <c r="W23" s="124" t="s">
        <v>40</v>
      </c>
      <c r="X23" s="125"/>
      <c r="Y23" s="124" t="s">
        <v>41</v>
      </c>
      <c r="Z23" s="125"/>
      <c r="AA23" s="124" t="s">
        <v>43</v>
      </c>
      <c r="AB23" s="125"/>
      <c r="AC23" s="174" t="s">
        <v>49</v>
      </c>
      <c r="AD23" s="124" t="s">
        <v>44</v>
      </c>
      <c r="AE23" s="125"/>
      <c r="AF23" s="124" t="s">
        <v>45</v>
      </c>
      <c r="AG23" s="125"/>
      <c r="AH23" s="124" t="s">
        <v>75</v>
      </c>
      <c r="AI23" s="125"/>
      <c r="AJ23" s="174" t="s">
        <v>3</v>
      </c>
      <c r="AK23" s="105"/>
      <c r="AL23" s="106"/>
      <c r="AM23" s="106"/>
      <c r="AN23" s="105"/>
      <c r="AP23" s="117">
        <f>AVERAGE(AP8:AP22)</f>
        <v>74.94666666666667</v>
      </c>
      <c r="AQ23" s="60"/>
    </row>
    <row r="24" spans="4:41" ht="12.75">
      <c r="D24" s="126"/>
      <c r="E24" s="127"/>
      <c r="F24" s="126"/>
      <c r="G24" s="139"/>
      <c r="H24" s="127"/>
      <c r="I24" s="139"/>
      <c r="J24" s="139"/>
      <c r="K24" s="139"/>
      <c r="L24" s="126"/>
      <c r="M24" s="127"/>
      <c r="N24" s="126"/>
      <c r="O24" s="127"/>
      <c r="P24" s="139"/>
      <c r="Q24" s="139"/>
      <c r="R24" s="126"/>
      <c r="S24" s="127"/>
      <c r="T24" s="11"/>
      <c r="U24" s="11"/>
      <c r="V24" s="11"/>
      <c r="W24" s="126"/>
      <c r="X24" s="127"/>
      <c r="Y24" s="126"/>
      <c r="Z24" s="127"/>
      <c r="AA24" s="126"/>
      <c r="AB24" s="127"/>
      <c r="AC24" s="175"/>
      <c r="AD24" s="126"/>
      <c r="AE24" s="127"/>
      <c r="AF24" s="126"/>
      <c r="AG24" s="127"/>
      <c r="AH24" s="126"/>
      <c r="AI24" s="127"/>
      <c r="AJ24" s="175"/>
      <c r="AK24" s="11"/>
      <c r="AL24" s="11"/>
      <c r="AM24" s="11"/>
      <c r="AN24" s="11"/>
      <c r="AO24" s="11"/>
    </row>
    <row r="25" spans="4:41" ht="13.5" thickBot="1">
      <c r="D25" s="128"/>
      <c r="E25" s="129"/>
      <c r="F25" s="128"/>
      <c r="G25" s="140"/>
      <c r="H25" s="129"/>
      <c r="I25" s="140"/>
      <c r="J25" s="140"/>
      <c r="K25" s="140"/>
      <c r="L25" s="128"/>
      <c r="M25" s="129"/>
      <c r="N25" s="128"/>
      <c r="O25" s="129"/>
      <c r="P25" s="140"/>
      <c r="Q25" s="140"/>
      <c r="R25" s="128"/>
      <c r="S25" s="129"/>
      <c r="T25" s="11"/>
      <c r="U25" s="11"/>
      <c r="V25" s="11"/>
      <c r="W25" s="128"/>
      <c r="X25" s="129"/>
      <c r="Y25" s="128"/>
      <c r="Z25" s="129"/>
      <c r="AA25" s="128"/>
      <c r="AB25" s="129"/>
      <c r="AC25" s="176"/>
      <c r="AD25" s="128"/>
      <c r="AE25" s="129"/>
      <c r="AF25" s="128"/>
      <c r="AG25" s="129"/>
      <c r="AH25" s="128"/>
      <c r="AI25" s="129"/>
      <c r="AJ25" s="176"/>
      <c r="AK25" s="11"/>
      <c r="AL25" s="11"/>
      <c r="AM25" s="11"/>
      <c r="AN25" s="11"/>
      <c r="AO25" s="11"/>
    </row>
    <row r="26" spans="4:41" ht="12.75">
      <c r="D26" s="11"/>
      <c r="E26" s="11">
        <v>1</v>
      </c>
      <c r="F26" s="11"/>
      <c r="G26" s="11">
        <v>1</v>
      </c>
      <c r="H26" s="11">
        <v>3</v>
      </c>
      <c r="I26" s="11"/>
      <c r="J26" s="11">
        <v>2</v>
      </c>
      <c r="K26" s="11">
        <v>5</v>
      </c>
      <c r="L26" s="11"/>
      <c r="M26" s="11">
        <v>1</v>
      </c>
      <c r="N26" s="11"/>
      <c r="O26" s="11">
        <v>1</v>
      </c>
      <c r="P26" s="11"/>
      <c r="Q26" s="11">
        <v>1</v>
      </c>
      <c r="R26" s="11"/>
      <c r="S26" s="11">
        <v>1</v>
      </c>
      <c r="T26" s="11"/>
      <c r="U26" s="11"/>
      <c r="V26" s="11"/>
      <c r="W26" s="11"/>
      <c r="X26" s="11">
        <v>1</v>
      </c>
      <c r="Y26" s="11"/>
      <c r="Z26" s="11">
        <v>1</v>
      </c>
      <c r="AA26" s="11"/>
      <c r="AB26" s="11">
        <v>1</v>
      </c>
      <c r="AC26" s="11"/>
      <c r="AD26" s="11"/>
      <c r="AE26" s="11">
        <v>1</v>
      </c>
      <c r="AF26" s="11"/>
      <c r="AG26" s="11">
        <v>1</v>
      </c>
      <c r="AH26" s="11"/>
      <c r="AI26" s="11">
        <v>1</v>
      </c>
      <c r="AJ26" s="11"/>
      <c r="AK26" s="11"/>
      <c r="AL26" s="11"/>
      <c r="AM26" s="11"/>
      <c r="AN26" s="11"/>
      <c r="AO26" s="11"/>
    </row>
    <row r="27" spans="2:41" ht="12.75">
      <c r="B27" s="69"/>
      <c r="D27" s="11"/>
      <c r="E27" s="11">
        <v>2</v>
      </c>
      <c r="F27" s="11"/>
      <c r="G27" s="11">
        <v>2</v>
      </c>
      <c r="H27" s="11">
        <v>4</v>
      </c>
      <c r="I27" s="11"/>
      <c r="J27" s="11">
        <v>3</v>
      </c>
      <c r="K27" s="11">
        <v>6</v>
      </c>
      <c r="L27" s="11"/>
      <c r="M27" s="11"/>
      <c r="N27" s="11"/>
      <c r="O27" s="11">
        <v>2</v>
      </c>
      <c r="P27" s="11"/>
      <c r="Q27" s="11">
        <v>2</v>
      </c>
      <c r="R27" s="11"/>
      <c r="S27" s="11">
        <v>2</v>
      </c>
      <c r="T27" s="11"/>
      <c r="U27" s="11"/>
      <c r="V27" s="11"/>
      <c r="W27" s="11"/>
      <c r="X27" s="11">
        <v>2</v>
      </c>
      <c r="Y27" s="11"/>
      <c r="Z27" s="11">
        <v>2</v>
      </c>
      <c r="AA27" s="11"/>
      <c r="AB27" s="11">
        <v>2</v>
      </c>
      <c r="AC27" s="11"/>
      <c r="AD27" s="11"/>
      <c r="AE27" s="11">
        <v>2</v>
      </c>
      <c r="AF27" s="11"/>
      <c r="AG27" s="11">
        <v>2</v>
      </c>
      <c r="AH27" s="11"/>
      <c r="AI27" s="11">
        <v>2</v>
      </c>
      <c r="AJ27" s="11"/>
      <c r="AK27" s="11"/>
      <c r="AL27" s="11"/>
      <c r="AM27" s="11"/>
      <c r="AN27" s="11"/>
      <c r="AO27" s="11"/>
    </row>
    <row r="28" spans="2:35" ht="12.75">
      <c r="B28" s="69"/>
      <c r="E28" s="9">
        <v>4</v>
      </c>
      <c r="H28" s="9">
        <v>5</v>
      </c>
      <c r="J28" s="9">
        <v>4</v>
      </c>
      <c r="K28" s="9">
        <v>8</v>
      </c>
      <c r="Q28" s="9">
        <v>3</v>
      </c>
      <c r="S28" s="9">
        <v>3</v>
      </c>
      <c r="X28" s="9">
        <v>3</v>
      </c>
      <c r="Z28" s="9">
        <v>3</v>
      </c>
      <c r="AB28" s="9">
        <v>3</v>
      </c>
      <c r="AE28" s="9">
        <v>3</v>
      </c>
      <c r="AG28" s="9">
        <v>3</v>
      </c>
      <c r="AI28" s="9">
        <v>3</v>
      </c>
    </row>
    <row r="29" spans="2:35" ht="12.75">
      <c r="B29" s="69"/>
      <c r="H29" s="9">
        <v>6</v>
      </c>
      <c r="J29" s="9">
        <v>7</v>
      </c>
      <c r="Q29" s="9">
        <v>5</v>
      </c>
      <c r="X29" s="9">
        <v>4</v>
      </c>
      <c r="Z29" s="9">
        <v>4</v>
      </c>
      <c r="AB29" s="9">
        <v>4</v>
      </c>
      <c r="AE29" s="9">
        <v>4</v>
      </c>
      <c r="AG29" s="9">
        <v>4</v>
      </c>
      <c r="AI29" s="9">
        <v>4</v>
      </c>
    </row>
    <row r="30" spans="2:35" ht="12.75">
      <c r="B30" s="69"/>
      <c r="Q30" s="9">
        <v>6</v>
      </c>
      <c r="X30" s="9">
        <v>5</v>
      </c>
      <c r="Z30" s="9">
        <v>5</v>
      </c>
      <c r="AB30" s="9">
        <v>5</v>
      </c>
      <c r="AG30" s="9">
        <v>5</v>
      </c>
      <c r="AI30" s="9">
        <v>1</v>
      </c>
    </row>
    <row r="31" spans="2:24" ht="12.75">
      <c r="B31" s="69"/>
      <c r="Q31" s="9">
        <v>7</v>
      </c>
      <c r="X31" s="9">
        <v>6</v>
      </c>
    </row>
    <row r="32" spans="2:17" ht="12.75">
      <c r="B32" s="70"/>
      <c r="Q32" s="9">
        <v>8</v>
      </c>
    </row>
    <row r="33" ht="12.75">
      <c r="B33" s="70"/>
    </row>
    <row r="34" spans="1:43" ht="12.75">
      <c r="A34" s="67"/>
      <c r="B34" s="64" t="s">
        <v>55</v>
      </c>
      <c r="C34" s="67">
        <v>75</v>
      </c>
      <c r="D34" s="14">
        <v>1</v>
      </c>
      <c r="E34" s="14"/>
      <c r="F34" s="14">
        <v>1</v>
      </c>
      <c r="G34" s="14"/>
      <c r="H34" s="14"/>
      <c r="I34" s="3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5"/>
      <c r="U34" s="14"/>
      <c r="V34" s="93">
        <f>SUM(D34:U34)</f>
        <v>2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81"/>
      <c r="AM34" s="81"/>
      <c r="AN34" s="11"/>
      <c r="AO34" s="11"/>
      <c r="AP34" s="11"/>
      <c r="AQ34" s="92"/>
    </row>
    <row r="35" spans="1:43" ht="12.75">
      <c r="A35" s="67"/>
      <c r="B35" s="64" t="s">
        <v>67</v>
      </c>
      <c r="C35" s="66">
        <v>75</v>
      </c>
      <c r="D35" s="39">
        <v>1</v>
      </c>
      <c r="E35" s="38"/>
      <c r="F35" s="91"/>
      <c r="G35" s="88"/>
      <c r="H35" s="38"/>
      <c r="I35" s="91"/>
      <c r="J35" s="88"/>
      <c r="K35" s="52"/>
      <c r="L35" s="94"/>
      <c r="M35" s="38"/>
      <c r="N35" s="94"/>
      <c r="O35" s="38"/>
      <c r="P35" s="91"/>
      <c r="Q35" s="52"/>
      <c r="R35" s="94"/>
      <c r="S35" s="38"/>
      <c r="T35" s="14"/>
      <c r="U35" s="95"/>
      <c r="V35" s="44">
        <f>SUM(D35:U35)</f>
        <v>1</v>
      </c>
      <c r="W35" s="94"/>
      <c r="X35" s="38"/>
      <c r="Y35" s="37">
        <v>1</v>
      </c>
      <c r="Z35" s="38"/>
      <c r="AA35" s="94"/>
      <c r="AB35" s="52"/>
      <c r="AC35" s="103"/>
      <c r="AD35" s="94"/>
      <c r="AE35" s="84"/>
      <c r="AF35" s="94"/>
      <c r="AG35" s="38"/>
      <c r="AH35" s="94"/>
      <c r="AI35" s="38"/>
      <c r="AJ35" s="103"/>
      <c r="AK35" s="37">
        <v>-6</v>
      </c>
      <c r="AL35" s="14"/>
      <c r="AM35" s="111"/>
      <c r="AN35" s="95"/>
      <c r="AO35" s="29"/>
      <c r="AP35" s="95">
        <f>SUM(V35:AO35)</f>
        <v>-4</v>
      </c>
      <c r="AQ35" s="72"/>
    </row>
    <row r="36" spans="1:43" ht="12.75">
      <c r="A36" s="67"/>
      <c r="B36" s="64" t="s">
        <v>69</v>
      </c>
      <c r="C36" s="66">
        <v>75</v>
      </c>
      <c r="D36" s="39">
        <v>1</v>
      </c>
      <c r="E36" s="38"/>
      <c r="F36" s="91"/>
      <c r="G36" s="88"/>
      <c r="H36" s="38"/>
      <c r="I36" s="91"/>
      <c r="J36" s="88"/>
      <c r="K36" s="52"/>
      <c r="L36" s="94"/>
      <c r="M36" s="38"/>
      <c r="N36" s="94"/>
      <c r="O36" s="38"/>
      <c r="P36" s="91"/>
      <c r="Q36" s="52"/>
      <c r="R36" s="94"/>
      <c r="S36" s="38"/>
      <c r="T36" s="14"/>
      <c r="U36" s="95"/>
      <c r="V36" s="44">
        <f>SUM(D36:U36)</f>
        <v>1</v>
      </c>
      <c r="W36" s="94"/>
      <c r="X36" s="38"/>
      <c r="Y36" s="91"/>
      <c r="Z36" s="38"/>
      <c r="AA36" s="94"/>
      <c r="AB36" s="52"/>
      <c r="AC36" s="103"/>
      <c r="AD36" s="94"/>
      <c r="AE36" s="84"/>
      <c r="AF36" s="94"/>
      <c r="AG36" s="38"/>
      <c r="AH36" s="94"/>
      <c r="AI36" s="38"/>
      <c r="AJ36" s="103"/>
      <c r="AK36" s="37">
        <v>-6</v>
      </c>
      <c r="AL36" s="14"/>
      <c r="AM36" s="111"/>
      <c r="AN36" s="95"/>
      <c r="AO36" s="29"/>
      <c r="AP36" s="95">
        <f>SUM(V36:AO36)</f>
        <v>-5</v>
      </c>
      <c r="AQ36" s="72"/>
    </row>
    <row r="37" ht="12.75">
      <c r="B37" s="69"/>
    </row>
  </sheetData>
  <sheetProtection/>
  <mergeCells count="60">
    <mergeCell ref="AD7:AE7"/>
    <mergeCell ref="AD23:AE25"/>
    <mergeCell ref="AA23:AB25"/>
    <mergeCell ref="AC23:AC25"/>
    <mergeCell ref="Y5:Z5"/>
    <mergeCell ref="AA5:AB5"/>
    <mergeCell ref="AA7:AB7"/>
    <mergeCell ref="W5:X5"/>
    <mergeCell ref="W4:AB4"/>
    <mergeCell ref="AJ23:AJ25"/>
    <mergeCell ref="R23:S25"/>
    <mergeCell ref="Y7:Z7"/>
    <mergeCell ref="AH23:AI25"/>
    <mergeCell ref="AH7:AI7"/>
    <mergeCell ref="AF23:AG25"/>
    <mergeCell ref="AC4:AJ4"/>
    <mergeCell ref="R5:S5"/>
    <mergeCell ref="AX7:AY7"/>
    <mergeCell ref="AS7:AU7"/>
    <mergeCell ref="AD5:AE5"/>
    <mergeCell ref="AV7:AW7"/>
    <mergeCell ref="AV5:AW5"/>
    <mergeCell ref="AF7:AG7"/>
    <mergeCell ref="AX5:AY5"/>
    <mergeCell ref="AX6:AY6"/>
    <mergeCell ref="AS6:AU6"/>
    <mergeCell ref="AF5:AG5"/>
    <mergeCell ref="AW2:AX3"/>
    <mergeCell ref="AV4:AW4"/>
    <mergeCell ref="AX4:AY4"/>
    <mergeCell ref="AV6:AW6"/>
    <mergeCell ref="AQ2:AU2"/>
    <mergeCell ref="AQ3:AU3"/>
    <mergeCell ref="AH5:AI5"/>
    <mergeCell ref="AS5:AU5"/>
    <mergeCell ref="R4:S4"/>
    <mergeCell ref="D5:E5"/>
    <mergeCell ref="L5:M5"/>
    <mergeCell ref="P7:Q7"/>
    <mergeCell ref="R7:S7"/>
    <mergeCell ref="P5:Q5"/>
    <mergeCell ref="N7:O7"/>
    <mergeCell ref="F5:H5"/>
    <mergeCell ref="I5:K5"/>
    <mergeCell ref="N5:O5"/>
    <mergeCell ref="I7:K7"/>
    <mergeCell ref="F23:H25"/>
    <mergeCell ref="I23:K25"/>
    <mergeCell ref="D4:H4"/>
    <mergeCell ref="N23:O25"/>
    <mergeCell ref="I4:Q4"/>
    <mergeCell ref="P23:Q25"/>
    <mergeCell ref="W7:X7"/>
    <mergeCell ref="W23:X25"/>
    <mergeCell ref="Y23:Z25"/>
    <mergeCell ref="D7:E7"/>
    <mergeCell ref="L7:M7"/>
    <mergeCell ref="D23:E25"/>
    <mergeCell ref="L23:M25"/>
    <mergeCell ref="F7:H7"/>
  </mergeCells>
  <printOptions/>
  <pageMargins left="0" right="0" top="0.7874015748031497" bottom="0.3937007874015748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</dc:creator>
  <cp:keywords/>
  <dc:description/>
  <cp:lastModifiedBy>Новик</cp:lastModifiedBy>
  <cp:lastPrinted>2008-06-25T21:29:07Z</cp:lastPrinted>
  <dcterms:created xsi:type="dcterms:W3CDTF">2005-12-20T08:03:01Z</dcterms:created>
  <dcterms:modified xsi:type="dcterms:W3CDTF">2008-10-24T22:16:50Z</dcterms:modified>
  <cp:category/>
  <cp:version/>
  <cp:contentType/>
  <cp:contentStatus/>
</cp:coreProperties>
</file>